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0452" windowHeight="4632" activeTab="2"/>
  </bookViews>
  <sheets>
    <sheet name="OPĆI DIO" sheetId="1" r:id="rId1"/>
    <sheet name="PRIHODI I PRIMICI" sheetId="2" r:id="rId2"/>
    <sheet name="RASHODI I IZDACI" sheetId="3" r:id="rId3"/>
    <sheet name="Poseban dio" sheetId="4" r:id="rId4"/>
    <sheet name="Kapitalni izdaci" sheetId="5" r:id="rId5"/>
  </sheets>
  <definedNames>
    <definedName name="_xlnm.Print_Area" localSheetId="4">'Kapitalni izdaci'!$A$1:$G$358</definedName>
    <definedName name="_xlnm.Print_Area" localSheetId="0">'OPĆI DIO'!$A$1:$G$21</definedName>
    <definedName name="_xlnm.Print_Area" localSheetId="3">'Poseban dio'!$A$1:$I$304</definedName>
    <definedName name="_xlnm.Print_Area" localSheetId="1">'PRIHODI I PRIMICI'!$A$1:$L$142</definedName>
    <definedName name="_xlnm.Print_Area" localSheetId="2">'RASHODI I IZDACI'!$A$1:$L$232</definedName>
  </definedNames>
  <calcPr fullCalcOnLoad="1"/>
</workbook>
</file>

<file path=xl/sharedStrings.xml><?xml version="1.0" encoding="utf-8"?>
<sst xmlns="http://schemas.openxmlformats.org/spreadsheetml/2006/main" count="1541" uniqueCount="481">
  <si>
    <t>Ekonomski kod</t>
  </si>
  <si>
    <t>Opis ekonomskog koda</t>
  </si>
  <si>
    <t>Indeks %</t>
  </si>
  <si>
    <t>Razdjel</t>
  </si>
  <si>
    <t>Glava</t>
  </si>
  <si>
    <t xml:space="preserve">            713111  Porezi na plaću i druga osobna primanja</t>
  </si>
  <si>
    <t xml:space="preserve">      714100        POREZ NA IMOVINU</t>
  </si>
  <si>
    <t xml:space="preserve">            714111  Porez na imovinu od fizičkih osoba</t>
  </si>
  <si>
    <t xml:space="preserve">            714112  Porez na imovinu od pravnih osoba</t>
  </si>
  <si>
    <t xml:space="preserve">            714131  Porez na promet nepokretnosti fizičkih osoba</t>
  </si>
  <si>
    <t xml:space="preserve">            714132  Porez na promet nepokretnosti pravnih osoba</t>
  </si>
  <si>
    <t xml:space="preserve">      716100        POREZ NA DOHODAK</t>
  </si>
  <si>
    <t xml:space="preserve">      717100         PRIHODI OD NEIZRAVNIH POREZA</t>
  </si>
  <si>
    <t xml:space="preserve">            717131  Prihodi od neizravnih poreza koji pripadaju Direkciji cesta</t>
  </si>
  <si>
    <t xml:space="preserve">            717141  Prihodi od neizravnih poreza koji pripadaju JLS</t>
  </si>
  <si>
    <t xml:space="preserve">      719100        OSTALI POREZI</t>
  </si>
  <si>
    <t xml:space="preserve"> 710000         (I) PRIHODI OD POREZA</t>
  </si>
  <si>
    <t xml:space="preserve"> 720000         (II) NEPOREZNI PRIHODI</t>
  </si>
  <si>
    <t xml:space="preserve">      722000        NAKNADE I PRISTOJBE I PRIHODI OD PRUŽANJA JAVNIH USLUGA</t>
  </si>
  <si>
    <t xml:space="preserve">      722100        ADMINISTRATIVNE PRISTOJBE</t>
  </si>
  <si>
    <t xml:space="preserve">      722300         KOMUNALNA NAKNADA I PRISTOJBA</t>
  </si>
  <si>
    <t xml:space="preserve">      722400         OSTALE PRORAČUNSKE NAKNADE I PRISTOJBE</t>
  </si>
  <si>
    <t xml:space="preserve">            722433  Naknada za uređenje građevinskog zemljišta</t>
  </si>
  <si>
    <t xml:space="preserve">            722461  Naknade za zauzimanje javnih površina</t>
  </si>
  <si>
    <t xml:space="preserve">            722462  Naknade i kazne za parkiranje</t>
  </si>
  <si>
    <t xml:space="preserve">            722465  Naknade za reklame postavljene na javnim površinama</t>
  </si>
  <si>
    <t xml:space="preserve">      722600        PRIHODI OD PRUŽANJA JAVNIH USLUGA</t>
  </si>
  <si>
    <t xml:space="preserve">      722700        NEPLANIRANE UPLATE - PRIHODI</t>
  </si>
  <si>
    <t xml:space="preserve">      732100         PRIMLJENI TEKUĆI TRANSFERI OD OST.RAZINA VLASTI I FONDOVA</t>
  </si>
  <si>
    <t xml:space="preserve"> 740000         (IV) KAPITALNI TRANSFERI</t>
  </si>
  <si>
    <t>Rashodi i izdaci</t>
  </si>
  <si>
    <t xml:space="preserve">            711115  Porez na prihod od imovine i imovinskih prava</t>
  </si>
  <si>
    <t xml:space="preserve">            713113  Porez na dodatna primanja</t>
  </si>
  <si>
    <t xml:space="preserve">      715000        DOMAĆI POREZI NA DOBRA I USLUGE </t>
  </si>
  <si>
    <t xml:space="preserve">            715137  Kaznena kamata</t>
  </si>
  <si>
    <t xml:space="preserve">            715141  PPU osim usluga u građevinarstvu</t>
  </si>
  <si>
    <t xml:space="preserve">            715211  Porez na dobitke na sreću</t>
  </si>
  <si>
    <t xml:space="preserve">            716114  Prihodi od poreza na dohodak fizičkih osoba od ulaganja kapitala</t>
  </si>
  <si>
    <t xml:space="preserve">            716117  Prihodi od poreza na dohodak po konačnom obračunu</t>
  </si>
  <si>
    <t xml:space="preserve">            719111  Ostali porezi </t>
  </si>
  <si>
    <t xml:space="preserve">            721211 Prihodi od kamata na depozite u banci  </t>
  </si>
  <si>
    <t xml:space="preserve">            721511  Prihodi od pozitivnih tečajnih razlika</t>
  </si>
  <si>
    <t xml:space="preserve">            722131  Općinske administrativne pristojbe</t>
  </si>
  <si>
    <t xml:space="preserve">            722134  Pristojbe za vjenčanja i dr.civilne registracije</t>
  </si>
  <si>
    <t xml:space="preserve">            722515  Naknade za korištenje podataka premjera i katastra</t>
  </si>
  <si>
    <t xml:space="preserve">            722516  Naknade za vršenje usluga iz oblasti premjera i katastra </t>
  </si>
  <si>
    <t xml:space="preserve">            722532  Naknada za uporabu cesta za vozila građana</t>
  </si>
  <si>
    <t xml:space="preserve">            722611  Prihodi od pružanja usluga građanima</t>
  </si>
  <si>
    <t xml:space="preserve">            722612  Prihodi od pružanja usluga pravnim osobama</t>
  </si>
  <si>
    <t xml:space="preserve">            722613  Prihodi od pružanja usluga drugima</t>
  </si>
  <si>
    <t xml:space="preserve">            722719  Ostali povrati</t>
  </si>
  <si>
    <t xml:space="preserve">            722721  Uplate za prekoračenje troškova PTT usluga</t>
  </si>
  <si>
    <t xml:space="preserve">            722791  Ostale neplanirane uplate</t>
  </si>
  <si>
    <t xml:space="preserve">     723000    NOVČANE KAZNE (NEPOREZNE PRIRODE)</t>
  </si>
  <si>
    <t xml:space="preserve">            723130  Novčane kazne po općinskim propisima</t>
  </si>
  <si>
    <t xml:space="preserve"> 810000         (V) KAPITALNI PRIMICI</t>
  </si>
  <si>
    <t>OPIS</t>
  </si>
  <si>
    <t>1.PRORAČUNSKI PRIHODI I PRIMICI</t>
  </si>
  <si>
    <t>2.PRORAČUNSKI RASHODI I IZDACI</t>
  </si>
  <si>
    <t>I OPĆI DIO</t>
  </si>
  <si>
    <t xml:space="preserve">            714121  Porez na naslijeđe i dar</t>
  </si>
  <si>
    <t xml:space="preserve">            715131  PP proizvoda iz tarife broja 1</t>
  </si>
  <si>
    <t xml:space="preserve">      731100        PRIMLJENI TEKUĆI TRANSFERI OD INOZEMNIH VLADA I MEĐUNARODNIH ORGANIZACIJA</t>
  </si>
  <si>
    <t xml:space="preserve">      742200      KAPITALNI TRANSFERI OD NEVLADINIH IZVORA</t>
  </si>
  <si>
    <t xml:space="preserve"> 730000      (III) TEKUĆI TRANSFERI (TRANSFERI I DONACIJE)</t>
  </si>
  <si>
    <t>Indeks 4/2</t>
  </si>
  <si>
    <t xml:space="preserve">              742114  Primljeni kapitalni transferi od Županije Posavske</t>
  </si>
  <si>
    <t xml:space="preserve">              742112  Primljeni kapitalni transferi od Federacije BiH i fondova</t>
  </si>
  <si>
    <t xml:space="preserve">              742213  Kapitalni transferi od pojedinaca</t>
  </si>
  <si>
    <t xml:space="preserve">              732114   Primljeni tekući transferi od Županije Posavske</t>
  </si>
  <si>
    <t>III DIO - KAPITALNI PRORAČUN</t>
  </si>
  <si>
    <t>RAZVOJNI PROJEKTI / PROGRAMI</t>
  </si>
  <si>
    <r>
      <t xml:space="preserve">Pravni temelj: </t>
    </r>
    <r>
      <rPr>
        <sz val="10"/>
        <rFont val="Arial"/>
        <family val="2"/>
      </rPr>
      <t>Članak 8. stavak 3. alineja 15. Zakona o načelima lokalne samouprave u FBiH</t>
    </r>
  </si>
  <si>
    <r>
      <t xml:space="preserve">Nositelj aktivnosti: </t>
    </r>
    <r>
      <rPr>
        <sz val="10"/>
        <rFont val="Arial"/>
        <family val="2"/>
      </rPr>
      <t>Služba gospodarstva i infrastrukture</t>
    </r>
  </si>
  <si>
    <r>
      <t xml:space="preserve">Potreban broj uposlenika: </t>
    </r>
    <r>
      <rPr>
        <sz val="10"/>
        <rFont val="Arial"/>
        <family val="2"/>
      </rPr>
      <t>1</t>
    </r>
  </si>
  <si>
    <t>Potrebna sredstva i struktura financiranja:</t>
  </si>
  <si>
    <t>Godina</t>
  </si>
  <si>
    <t xml:space="preserve">Izvor financiranja </t>
  </si>
  <si>
    <t>Sveukupno financiranje</t>
  </si>
  <si>
    <r>
      <t xml:space="preserve">Pravni temelj: </t>
    </r>
    <r>
      <rPr>
        <sz val="10"/>
        <rFont val="Arial"/>
        <family val="2"/>
      </rPr>
      <t>Članak 8. stavak 3. alineja 11.  Zakona o načelima lokalne samouprave u FBiH</t>
    </r>
  </si>
  <si>
    <r>
      <t xml:space="preserve">Pravni temelj: </t>
    </r>
    <r>
      <rPr>
        <sz val="10"/>
        <rFont val="Arial"/>
        <family val="2"/>
      </rPr>
      <t>Članak 8. stavak 3. alineja 11. Zakona o načelima lokalne samouprave u FBiH</t>
    </r>
  </si>
  <si>
    <r>
      <t xml:space="preserve">Procjena rezultata i rizika: </t>
    </r>
    <r>
      <rPr>
        <sz val="10"/>
        <rFont val="Arial"/>
        <family val="2"/>
      </rPr>
      <t xml:space="preserve">Realizacijom ovog projekta u budućnosti </t>
    </r>
    <r>
      <rPr>
        <b/>
        <u val="single"/>
        <sz val="10"/>
        <rFont val="Arial"/>
        <family val="2"/>
      </rPr>
      <t>se očekuju</t>
    </r>
    <r>
      <rPr>
        <sz val="10"/>
        <rFont val="Arial"/>
        <family val="2"/>
      </rPr>
      <t xml:space="preserve"> ekonomski efekti (prodaja placeva, komunalna naknada i sl.) za općinu Orašje.</t>
    </r>
  </si>
  <si>
    <r>
      <t xml:space="preserve">Procjena rezultata i rizika: </t>
    </r>
    <r>
      <rPr>
        <sz val="10"/>
        <rFont val="Arial"/>
        <family val="2"/>
      </rPr>
      <t xml:space="preserve">Realizacijom ovog projekta u budućnosti </t>
    </r>
    <r>
      <rPr>
        <b/>
        <u val="single"/>
        <sz val="10"/>
        <rFont val="Arial"/>
        <family val="2"/>
      </rPr>
      <t>se očekuju</t>
    </r>
    <r>
      <rPr>
        <sz val="10"/>
        <rFont val="Arial"/>
        <family val="2"/>
      </rPr>
      <t xml:space="preserve"> ekonomski efekti ( neizravno kroz povećanje broja domaćinstava priključenih na vodovod i odvodnju).</t>
    </r>
  </si>
  <si>
    <r>
      <t xml:space="preserve">Pravni temelj: </t>
    </r>
    <r>
      <rPr>
        <sz val="10"/>
        <rFont val="Arial"/>
        <family val="2"/>
      </rPr>
      <t>Članak 8. stavak 3. alineja 27. Zakona o načelima lokalne samouprave u FBiH</t>
    </r>
  </si>
  <si>
    <r>
      <t xml:space="preserve">Nositelj aktivnosti: </t>
    </r>
    <r>
      <rPr>
        <sz val="10"/>
        <rFont val="Arial"/>
        <family val="2"/>
      </rPr>
      <t>Služba za opće i zajedničke poslove Općine Orašje</t>
    </r>
  </si>
  <si>
    <r>
      <t xml:space="preserve">Pravni temelj: </t>
    </r>
    <r>
      <rPr>
        <sz val="10"/>
        <rFont val="Arial"/>
        <family val="2"/>
      </rPr>
      <t>Članak 8. stavak 3. alineja 18. Zakona o načelima lokalne samouprave u FBiH</t>
    </r>
  </si>
  <si>
    <r>
      <t xml:space="preserve">Nositelj aktivnosti: </t>
    </r>
    <r>
      <rPr>
        <sz val="10"/>
        <rFont val="Arial"/>
        <family val="2"/>
      </rPr>
      <t>Služba za civilnu zaštitu i nadzor</t>
    </r>
  </si>
  <si>
    <r>
      <t xml:space="preserve">Pravni temelj: </t>
    </r>
    <r>
      <rPr>
        <sz val="10"/>
        <rFont val="Arial"/>
        <family val="2"/>
      </rPr>
      <t>Članak 8. stavak 3. alineja 26. Zakona o načelima lokalne samouprave u FBiH</t>
    </r>
  </si>
  <si>
    <r>
      <t xml:space="preserve">Nositelj aktivnosti: </t>
    </r>
    <r>
      <rPr>
        <sz val="10"/>
        <rFont val="Arial"/>
        <family val="2"/>
      </rPr>
      <t>Služba prostornog uređenja i imovinsko-pravnih poslova</t>
    </r>
  </si>
  <si>
    <r>
      <t xml:space="preserve">Procjena rezultata i rizika: </t>
    </r>
    <r>
      <rPr>
        <sz val="10"/>
        <rFont val="Arial"/>
        <family val="2"/>
      </rPr>
      <t xml:space="preserve">Realizacijom ovog projekta u budućnosti </t>
    </r>
    <r>
      <rPr>
        <b/>
        <u val="single"/>
        <sz val="10"/>
        <rFont val="Arial"/>
        <family val="2"/>
      </rPr>
      <t xml:space="preserve">se očekuju </t>
    </r>
    <r>
      <rPr>
        <sz val="10"/>
        <rFont val="Arial"/>
        <family val="2"/>
      </rPr>
      <t>ekonomski efekti (prihodi) za općinu Orašje, bez efekta nepredviđenih rizika.</t>
    </r>
  </si>
  <si>
    <r>
      <t>Pravni temelj:</t>
    </r>
    <r>
      <rPr>
        <sz val="10"/>
        <rFont val="Arial"/>
        <family val="2"/>
      </rPr>
      <t xml:space="preserve"> Članak 8. stavak 3. alineja 26. Zakona o načelima lokalne samouprave u FBiH</t>
    </r>
  </si>
  <si>
    <r>
      <t xml:space="preserve">Nositelj aktivnosti: </t>
    </r>
    <r>
      <rPr>
        <sz val="10"/>
        <rFont val="Arial"/>
        <family val="2"/>
      </rPr>
      <t>Služba za gospodarstvo i infrastrukturu</t>
    </r>
  </si>
  <si>
    <t xml:space="preserve"> </t>
  </si>
  <si>
    <t xml:space="preserve">      600000                            Pričuva Općinskog načelnika</t>
  </si>
  <si>
    <t>Fond općih i namjenskih prihoda       (01 i 03)</t>
  </si>
  <si>
    <t>Fond domaćih transfera - grantova         (04)</t>
  </si>
  <si>
    <t>Vlastita sredstva          (01, 02 i 03)</t>
  </si>
  <si>
    <t>Kapitalni transfer FBiH     (04)</t>
  </si>
  <si>
    <t>Kapitalni transfer
 ŽP                         (04)</t>
  </si>
  <si>
    <t>Ostalo (inozemstvo)             (05)</t>
  </si>
  <si>
    <t>Fond inozemnih transfera - grantova         (05)</t>
  </si>
  <si>
    <t>Fond prihoda po posebnim propisima  (02)</t>
  </si>
  <si>
    <t xml:space="preserve">      722500        NAKNADE I PRISTOJBE PO FEDERALNIM ZAKONIMA I DRUGIM PROPISIMA</t>
  </si>
  <si>
    <t xml:space="preserve">              811111  Kapitalni primici od prodaje zemlje</t>
  </si>
  <si>
    <r>
      <t xml:space="preserve">            716115  Prihodi od poreza na dohodak fizičkih osoba na dobitke od igara </t>
    </r>
    <r>
      <rPr>
        <sz val="8"/>
        <color indexed="8"/>
        <rFont val="Calibri"/>
        <family val="2"/>
      </rPr>
      <t xml:space="preserve"> na sreću</t>
    </r>
  </si>
  <si>
    <r>
      <t xml:space="preserve">            722581  Posebna naknada za zaštitu od prirodnih i drugih nepogoda</t>
    </r>
    <r>
      <rPr>
        <sz val="8"/>
        <color indexed="8"/>
        <rFont val="Calibri"/>
        <family val="2"/>
      </rPr>
      <t xml:space="preserve"> gdje je osnovica zbirni iznos neto plaća za isplatu</t>
    </r>
  </si>
  <si>
    <r>
      <t xml:space="preserve">            722582   Posebna naknada za zaštitu od prirodnih i drugih nepogoda </t>
    </r>
    <r>
      <rPr>
        <sz val="8"/>
        <color indexed="8"/>
        <rFont val="Calibri"/>
        <family val="2"/>
      </rPr>
      <t>gdje je osnovica zbirni iznos neto primanja po osnovi dr.</t>
    </r>
    <r>
      <rPr>
        <sz val="8"/>
        <color indexed="8"/>
        <rFont val="Calibri"/>
        <family val="2"/>
      </rPr>
      <t xml:space="preserve"> samostalnih djelatnosti i povremenog samostalnog rada</t>
    </r>
  </si>
  <si>
    <r>
      <t xml:space="preserve">            722583  Naknada za vatrogasne jedinice iz premije osiguranja imovine </t>
    </r>
    <r>
      <rPr>
        <sz val="8"/>
        <color indexed="8"/>
        <rFont val="Calibri"/>
        <family val="2"/>
      </rPr>
      <t>od požara i prirodnih sila</t>
    </r>
  </si>
  <si>
    <t xml:space="preserve">    600000              (I) PRIČUVA PRORAČUNA</t>
  </si>
  <si>
    <t xml:space="preserve">    610000              (II) TEKUĆI RASHODI</t>
  </si>
  <si>
    <t xml:space="preserve">    611000              PLAĆE I NAKNADE TROŠKOVA ZAPOSLENIH</t>
  </si>
  <si>
    <t xml:space="preserve">       611100             Bruto plaće i naknade plaća</t>
  </si>
  <si>
    <t xml:space="preserve">       611200             Naknade troškova zaposlenih</t>
  </si>
  <si>
    <t xml:space="preserve">                    611211          Naknade  za prijevoz sa posla i na posao</t>
  </si>
  <si>
    <t xml:space="preserve">                    611221          Naknade za topli obrok tijekom rada</t>
  </si>
  <si>
    <t xml:space="preserve">                    611224          Regres za godišnji odmor</t>
  </si>
  <si>
    <t xml:space="preserve">                    611225          Otpremnine zbog odlaska u mirovinu</t>
  </si>
  <si>
    <t xml:space="preserve">                    611226          Jubilarne nagrade za stabilnost u radu, darovi djeci i sl.</t>
  </si>
  <si>
    <t xml:space="preserve">                    611227          Pomoći u slučaju smrti</t>
  </si>
  <si>
    <t xml:space="preserve">                    611228          Pomoći u slučaju teže invalidnosti</t>
  </si>
  <si>
    <t xml:space="preserve">                    611229          Pomoći u slučaju teže bolesti</t>
  </si>
  <si>
    <t xml:space="preserve">                    611231          Nagrade za rezultate rada</t>
  </si>
  <si>
    <t xml:space="preserve">       613200          Izdaci za energiju</t>
  </si>
  <si>
    <t xml:space="preserve">              613211            Izdaci za električnu energiju za javnu rasvjetu</t>
  </si>
  <si>
    <t xml:space="preserve">              613212            Izdaci za centralno grijanje </t>
  </si>
  <si>
    <t xml:space="preserve">       613300          Izdaci za komunik. i komunalne usluge</t>
  </si>
  <si>
    <t xml:space="preserve">              613321            Izdaci za vodu i kanalizaciju</t>
  </si>
  <si>
    <t xml:space="preserve">              613323            Izdaci za usluge odvoza smeća</t>
  </si>
  <si>
    <t xml:space="preserve">              613329            Zajednička komunalna potrošnja</t>
  </si>
  <si>
    <t xml:space="preserve">    613400          Nabava materijala i sitnog inventara</t>
  </si>
  <si>
    <t xml:space="preserve">            613487          Poseban materijal za potrebe Civilne zaštite</t>
  </si>
  <si>
    <t xml:space="preserve">     613500          Izdaci za usluge prijevoza i goriva</t>
  </si>
  <si>
    <t xml:space="preserve">             613523          Registracija motornih vozila</t>
  </si>
  <si>
    <t xml:space="preserve">     613700          Izdaci za tekuće održavanje</t>
  </si>
  <si>
    <t xml:space="preserve">             613821           Izdaci bankovnih usluga</t>
  </si>
  <si>
    <r>
      <t xml:space="preserve">             613980        Izdaci za poreze i doprinose na dohodak od drugih</t>
    </r>
    <r>
      <rPr>
        <sz val="8"/>
        <color indexed="8"/>
        <rFont val="Calibri"/>
        <family val="2"/>
      </rPr>
      <t xml:space="preserve">  samostalnih djelatnosti i povremenog samostalnog rada</t>
    </r>
  </si>
  <si>
    <r>
      <t xml:space="preserve">   614000        (III) TEKUĆI TRANSFERI I DRUGI TEKUĆI</t>
    </r>
    <r>
      <rPr>
        <b/>
        <sz val="11"/>
        <color indexed="8"/>
        <rFont val="Calibri"/>
        <family val="2"/>
      </rPr>
      <t xml:space="preserve">  RASHODI</t>
    </r>
  </si>
  <si>
    <t xml:space="preserve">    614100         Tekući transferi drugim razinama vlasti i fondovima</t>
  </si>
  <si>
    <t xml:space="preserve">                   614121        Ostala davanja za kulturu</t>
  </si>
  <si>
    <t xml:space="preserve">           614125          Transfer za obrazovanje - Dječji vrtić "Pčelica"</t>
  </si>
  <si>
    <t xml:space="preserve">           614181          Transfer za Centar za socijalni rad</t>
  </si>
  <si>
    <t xml:space="preserve">   614200         Tekući transferi pojedincima</t>
  </si>
  <si>
    <t xml:space="preserve">   614300      Transferi neprofitnim organizacijama</t>
  </si>
  <si>
    <t xml:space="preserve">       614311       Tek. transferi neprof. Organiz. - CK Orašje</t>
  </si>
  <si>
    <t xml:space="preserve">       614311       Tek. transferi neprof. Organiz. - DDB"Merhamet"</t>
  </si>
  <si>
    <t xml:space="preserve">       614319       Tekući transferi vjerskim zajednicama</t>
  </si>
  <si>
    <t xml:space="preserve">       614323       Tekući transferi za parlam.političke stranke</t>
  </si>
  <si>
    <t xml:space="preserve">       614324       Tekući transferi udruženjima građana i Projekt udruga mladih</t>
  </si>
  <si>
    <t xml:space="preserve">        614329       Ostali transferima udruženjima građana - DVD</t>
  </si>
  <si>
    <r>
      <t xml:space="preserve">        614329       Ostali transferima udruženjima građana-Transfer udrugama </t>
    </r>
    <r>
      <rPr>
        <sz val="8"/>
        <color indexed="8"/>
        <rFont val="Calibri"/>
        <family val="2"/>
      </rPr>
      <t>proisteklim iz Domovinskog rata</t>
    </r>
  </si>
  <si>
    <t xml:space="preserve">  614400        Subvencije javnim poduzećima</t>
  </si>
  <si>
    <t xml:space="preserve">         614429      Subvencije javnim poduzećima - Radio postaja Orašje</t>
  </si>
  <si>
    <t xml:space="preserve">  614500        Subvencije privatnim poduzećima i poduzetnicima</t>
  </si>
  <si>
    <t xml:space="preserve"> 614800     Drugi tekući rashodi</t>
  </si>
  <si>
    <t xml:space="preserve">       614811   Povrat više ili pogrešno uplaćenih sredstava</t>
  </si>
  <si>
    <t xml:space="preserve">       614819    Ostali tekući rashodi  - Tek. transferi Mjesnim zajednicama</t>
  </si>
  <si>
    <r>
      <t xml:space="preserve">       614819    Ostali tekući rashodi - Trasfer za nabavu opreme i  </t>
    </r>
    <r>
      <rPr>
        <sz val="8"/>
        <color indexed="8"/>
        <rFont val="Calibri"/>
        <family val="2"/>
      </rPr>
      <t>uređenje sakralnih objekata po mjesnim grobljima</t>
    </r>
  </si>
  <si>
    <t xml:space="preserve"> 615000       (IV) KAPITALNI TRANSFERI</t>
  </si>
  <si>
    <t xml:space="preserve">  615100        Kapitalni transferi drugim razinama vlasti i fond.</t>
  </si>
  <si>
    <r>
      <t xml:space="preserve">    </t>
    </r>
    <r>
      <rPr>
        <sz val="8"/>
        <color indexed="8"/>
        <rFont val="Calibri"/>
        <family val="2"/>
      </rPr>
      <t xml:space="preserve">   615100       Kapitalni izdaci za zdravstvo - Dom zdravlja Orašje</t>
    </r>
  </si>
  <si>
    <t xml:space="preserve">  615200        Kapitalni transferi pojedincima</t>
  </si>
  <si>
    <r>
      <t xml:space="preserve">         615211       Kapit.transferi pojedincima za otklanjanje i ublažavanje</t>
    </r>
    <r>
      <rPr>
        <sz val="8"/>
        <color indexed="8"/>
        <rFont val="Calibri"/>
        <family val="2"/>
      </rPr>
      <t xml:space="preserve">   posljedica elementarnih nepogoda</t>
    </r>
  </si>
  <si>
    <t xml:space="preserve">  615300      Kapitalni transferi neprofitnim organizacijama</t>
  </si>
  <si>
    <t>616000        (V) IZDACI ZA KAMATE</t>
  </si>
  <si>
    <t xml:space="preserve">  616200        Izdaci za inozemne kamate</t>
  </si>
  <si>
    <r>
      <t xml:space="preserve">        616212       Izdaci za kamate na kredite odobrene od inozemnih</t>
    </r>
    <r>
      <rPr>
        <sz val="8"/>
        <color indexed="8"/>
        <rFont val="Calibri"/>
        <family val="2"/>
      </rPr>
      <t xml:space="preserve">   financijskih institucija (EIB)</t>
    </r>
  </si>
  <si>
    <t xml:space="preserve">   821200       Nabava građevina</t>
  </si>
  <si>
    <t xml:space="preserve">           821221     Vanjska rasvjeta,pločnici i ograde - Javna rasvjeta</t>
  </si>
  <si>
    <t xml:space="preserve"> 821300       Nabava opreme</t>
  </si>
  <si>
    <r>
      <t xml:space="preserve">        821300     Nabava opreme za potrebe Civilne zaštite, financirane </t>
    </r>
    <r>
      <rPr>
        <sz val="8"/>
        <color indexed="8"/>
        <rFont val="Calibri"/>
        <family val="2"/>
      </rPr>
      <t xml:space="preserve">  sredstvima posebne naknade za zaštitu i spašavanje</t>
    </r>
  </si>
  <si>
    <t xml:space="preserve">  821500      Nabava stalnih sredstava u obliku prava</t>
  </si>
  <si>
    <t xml:space="preserve"> 821600      Rekonstrukcija i investiciono održavanje</t>
  </si>
  <si>
    <t>0101001</t>
  </si>
  <si>
    <t>0201001</t>
  </si>
  <si>
    <t>0202001</t>
  </si>
  <si>
    <t>0203001</t>
  </si>
  <si>
    <t>0204001</t>
  </si>
  <si>
    <t>0205001</t>
  </si>
  <si>
    <t>0206001</t>
  </si>
  <si>
    <t>0207001</t>
  </si>
  <si>
    <t>0208001</t>
  </si>
  <si>
    <t>01</t>
  </si>
  <si>
    <t>02</t>
  </si>
  <si>
    <t>03</t>
  </si>
  <si>
    <t>04</t>
  </si>
  <si>
    <t>05</t>
  </si>
  <si>
    <t>06</t>
  </si>
  <si>
    <t>07</t>
  </si>
  <si>
    <t>08</t>
  </si>
  <si>
    <t>Potrošačko mjesto</t>
  </si>
  <si>
    <t>Kod funkcije</t>
  </si>
  <si>
    <t>611000            PLAĆE I NAKNADE  TROŠKOVA ZAPOSLENIH</t>
  </si>
  <si>
    <t>821000       KAPITALNI IZDACI-IZDACI ZA NABAVU STALNIH  SREDSTAVA</t>
  </si>
  <si>
    <t>Broj zaposlenih</t>
  </si>
  <si>
    <t>Sveukupno: Općinski načelnik</t>
  </si>
  <si>
    <t>001</t>
  </si>
  <si>
    <t>111</t>
  </si>
  <si>
    <t>613000            IZDACI ZA MATERIJAL, SITAN INVENTAR I USLUGE</t>
  </si>
  <si>
    <t>614000            TEKUĆI TRANSFERI I DRUGI TEKUĆI RASHODI</t>
  </si>
  <si>
    <t xml:space="preserve">             613100     Putni troškovi</t>
  </si>
  <si>
    <t xml:space="preserve">             613200     Izdaci za energiju</t>
  </si>
  <si>
    <t xml:space="preserve">             613300     Izdaci za komunalne usluge</t>
  </si>
  <si>
    <t xml:space="preserve">             613400     Nabava materijala i sitnog inventara</t>
  </si>
  <si>
    <t xml:space="preserve">             613500     Izdaci za usluge prijevoza i goriva</t>
  </si>
  <si>
    <t xml:space="preserve">             613700     Izdaci za tekuće održavanje</t>
  </si>
  <si>
    <t xml:space="preserve">             613800     Izdaci osiguranja, bankarskih usluga i platnog prometa</t>
  </si>
  <si>
    <t xml:space="preserve">             613900     Ugovorenje i druge posebne usluge</t>
  </si>
  <si>
    <t xml:space="preserve">             614000      Tekući transferi neprofitnim organizacijama  </t>
  </si>
  <si>
    <t xml:space="preserve">              821300     Nabava opreme za potrebe Službi jed. organa općine</t>
  </si>
  <si>
    <t xml:space="preserve">             611100      Bruto plaće i naknade plaće</t>
  </si>
  <si>
    <t xml:space="preserve">             611200      Naknade troškova zaposlenih</t>
  </si>
  <si>
    <t>Sveukupno: Općinsko vijeće</t>
  </si>
  <si>
    <t xml:space="preserve">SLUŽBA OPĆE UPRAVE, BRANITELJA I DRUŠTVENIH DJELATNOSTI </t>
  </si>
  <si>
    <t xml:space="preserve">             614100      Tekući transferi drugim razinama vlasti i fondovima</t>
  </si>
  <si>
    <t xml:space="preserve">             614200      Tekući transferi pojedincima</t>
  </si>
  <si>
    <t xml:space="preserve">             614300     Tekući transferi neprofitnim organizacijama</t>
  </si>
  <si>
    <t xml:space="preserve">             614400      Subvencije javnim poduzećima</t>
  </si>
  <si>
    <t xml:space="preserve">             614800      Drugi tekući rashodi</t>
  </si>
  <si>
    <t xml:space="preserve">615000            KAPITALNI TRANSFERI </t>
  </si>
  <si>
    <t xml:space="preserve">             615100     Kapitalni transferi drugim razinama vlasti i fondovima</t>
  </si>
  <si>
    <t xml:space="preserve">             615300     Kapitalni transferi neprofitnim organizacijama</t>
  </si>
  <si>
    <t>Sveukupno: Služba opće uprave, branitelja i društvenih djelatnosti</t>
  </si>
  <si>
    <t xml:space="preserve">             614200      Tekući transferi pojedincima  </t>
  </si>
  <si>
    <t>SLUŽBA ZA GOSPODARSTVO I INFRASTRUKTURU</t>
  </si>
  <si>
    <t xml:space="preserve">             615200     Kapitalni transferi pojedincima</t>
  </si>
  <si>
    <t xml:space="preserve">              821200     Nabava građevina</t>
  </si>
  <si>
    <t xml:space="preserve">              821500     Nabava stalnik sredstava u obliku prava</t>
  </si>
  <si>
    <t xml:space="preserve">              821600     Rekonstrukcija i investiciono održavanje</t>
  </si>
  <si>
    <t>Sveukupno: Služba za gospodarstvo i infrastrukturu</t>
  </si>
  <si>
    <t>Sveukupno: Služba za stručne i zajedničke poslove općine Orašje</t>
  </si>
  <si>
    <t>SLUŽBA ZA STRUČNE I ZAJEDNIČKE POSLOVE OPĆINE ORAŠJE</t>
  </si>
  <si>
    <t>OPĆINSKI NAČELNIK</t>
  </si>
  <si>
    <t>OPĆINSKO VIJEĆE</t>
  </si>
  <si>
    <t>SLUŽBA ZA FINANCIJE</t>
  </si>
  <si>
    <t>616000            IZDACI ZA KAMATE</t>
  </si>
  <si>
    <t>SLUŽBA PROSTORNOG UREĐENJA I IMOVINSKO-PRAVNIH POSLOVA</t>
  </si>
  <si>
    <t>Sveukupno: Služba za financije</t>
  </si>
  <si>
    <t>Sveukupno: Služba prostornog uređenja i imovinsko-pravnih poslova</t>
  </si>
  <si>
    <t xml:space="preserve">              821500     Nabava stalnih sredstava u obliku prava</t>
  </si>
  <si>
    <t>SLUŽBA ZA CIVILNU ZAŠTITU I NADZOR</t>
  </si>
  <si>
    <t xml:space="preserve">              821300     Nabava opreme za potrebe Civilne zaštite financirane iz sredstava posebne naknade za zaštitu i spašavanje od prirodnih i drugih nesreća</t>
  </si>
  <si>
    <t>SLUŽBA ZA UPRAVLJANJE IMOVINOM</t>
  </si>
  <si>
    <t>Sveukupno: Služba za upravljanje imovinom</t>
  </si>
  <si>
    <t>011</t>
  </si>
  <si>
    <t>062</t>
  </si>
  <si>
    <t>048</t>
  </si>
  <si>
    <t>043</t>
  </si>
  <si>
    <t>051</t>
  </si>
  <si>
    <t>105</t>
  </si>
  <si>
    <t>081,082,  091 i 105</t>
  </si>
  <si>
    <t>083</t>
  </si>
  <si>
    <t>075</t>
  </si>
  <si>
    <t xml:space="preserve">             614500      Subvencije privatnim poduzećima i poduzetnicima</t>
  </si>
  <si>
    <t>108</t>
  </si>
  <si>
    <t>041</t>
  </si>
  <si>
    <t>061,084</t>
  </si>
  <si>
    <t>061</t>
  </si>
  <si>
    <t>051, 063, 064, 081</t>
  </si>
  <si>
    <t>042</t>
  </si>
  <si>
    <t>046</t>
  </si>
  <si>
    <t>063</t>
  </si>
  <si>
    <t>032</t>
  </si>
  <si>
    <t>Potreban broj uposlenika: 2</t>
  </si>
  <si>
    <r>
      <t xml:space="preserve">Pravni temelj: </t>
    </r>
    <r>
      <rPr>
        <sz val="10"/>
        <rFont val="Arial"/>
        <family val="2"/>
      </rPr>
      <t>Članak 8. stavak 3. alineja 12.  Zakona o načelima lokalne samouprave u FBiH</t>
    </r>
  </si>
  <si>
    <t xml:space="preserve">         614525       Subvencija Centru za poduzetništvo</t>
  </si>
  <si>
    <t>II   POSEBAN DIO</t>
  </si>
  <si>
    <t xml:space="preserve">            613900      Ugovorene i druge posebne usluge</t>
  </si>
  <si>
    <t>Predsjednik Općinskog vijeća</t>
  </si>
  <si>
    <t>Mario Oršolić</t>
  </si>
  <si>
    <t xml:space="preserve">            722321  Općinska komunalna naknada</t>
  </si>
  <si>
    <r>
      <t xml:space="preserve">            721129  Prihodi od iznajmljivanja ostale materijalne imovine -</t>
    </r>
    <r>
      <rPr>
        <sz val="8"/>
        <color indexed="8"/>
        <rFont val="Calibri"/>
        <family val="2"/>
      </rPr>
      <t xml:space="preserve">  Terminal</t>
    </r>
  </si>
  <si>
    <r>
      <t xml:space="preserve">            721121  Prihodi od iznajmljivanja zemljišta (neizgrađeno </t>
    </r>
    <r>
      <rPr>
        <sz val="8"/>
        <color indexed="8"/>
        <rFont val="Calibri"/>
        <family val="2"/>
      </rPr>
      <t>građevinsko zemljište - špedicijei državno poljeprivredno</t>
    </r>
    <r>
      <rPr>
        <sz val="8"/>
        <color indexed="8"/>
        <rFont val="Calibri"/>
        <family val="2"/>
      </rPr>
      <t xml:space="preserve">  zemljište)</t>
    </r>
  </si>
  <si>
    <r>
      <t xml:space="preserve">            722584  Naknada iz  funkcionalne premije osiguranja od</t>
    </r>
    <r>
      <rPr>
        <sz val="8"/>
        <color indexed="8"/>
        <rFont val="Calibri"/>
        <family val="2"/>
      </rPr>
      <t xml:space="preserve">  autoodgovornosti za vatrogasne jedinice</t>
    </r>
  </si>
  <si>
    <t xml:space="preserve">             613510          Gorivo za prijevoz</t>
  </si>
  <si>
    <r>
      <t xml:space="preserve">            613975        Izdaci za naknade vijećnika Općinskog vijeća i članova </t>
    </r>
    <r>
      <rPr>
        <sz val="8"/>
        <color indexed="8"/>
        <rFont val="Calibri"/>
        <family val="2"/>
      </rPr>
      <t xml:space="preserve"> odbora</t>
    </r>
  </si>
  <si>
    <r>
      <t xml:space="preserve">              613329            Ostale komunalne usluge (usluge održavanja groblja, odvoz </t>
    </r>
    <r>
      <rPr>
        <sz val="8"/>
        <color indexed="8"/>
        <rFont val="Calibri"/>
        <family val="2"/>
      </rPr>
      <t xml:space="preserve">  organskog otpada i slično)</t>
    </r>
  </si>
  <si>
    <t xml:space="preserve">              613327            Usluge deratizacije (i dezinsekcije)</t>
  </si>
  <si>
    <t xml:space="preserve">             613813           Osiguranje vozila</t>
  </si>
  <si>
    <t xml:space="preserve">             613991        Ostale nespomenute usluge i dadžbine</t>
  </si>
  <si>
    <t xml:space="preserve">             613991        Izdaci za obilježavanje Dana Općine</t>
  </si>
  <si>
    <t xml:space="preserve">             613991        Izdaci za žurne mjere zaštite i spašavanja -deminiranje</t>
  </si>
  <si>
    <t xml:space="preserve">             613999        Otpis nenaplativih potraživanja</t>
  </si>
  <si>
    <t xml:space="preserve">            613974        Izdaci za rad komisija</t>
  </si>
  <si>
    <t xml:space="preserve">            613960        Zatezne kamate i troškovi spora</t>
  </si>
  <si>
    <t xml:space="preserve">           613910        Usluge medija</t>
  </si>
  <si>
    <t xml:space="preserve">     613900      Ugovorene i druge posebne usluge</t>
  </si>
  <si>
    <t xml:space="preserve">                   613960       Zatezne kamate i troškovi spora- tužbe</t>
  </si>
  <si>
    <t xml:space="preserve">                  613960        Zatezne kamate i troškovi spora- redovno</t>
  </si>
  <si>
    <t xml:space="preserve">           614122           Transfer za šport</t>
  </si>
  <si>
    <t xml:space="preserve">            614121         Transfer za kulturu</t>
  </si>
  <si>
    <t xml:space="preserve">            614112        Tekući transferi Federaciji - Agenciji za državnu službu</t>
  </si>
  <si>
    <t xml:space="preserve">                   614121        Centar za kulturu Orašje</t>
  </si>
  <si>
    <t xml:space="preserve">          614233        Izdaci za raseljene osobe</t>
  </si>
  <si>
    <t xml:space="preserve">          614243        Transfer za prijevoz učenika</t>
  </si>
  <si>
    <t>UKUPNO</t>
  </si>
  <si>
    <t>10=9/3</t>
  </si>
  <si>
    <r>
      <rPr>
        <b/>
        <sz val="9"/>
        <rFont val="Calibri"/>
        <family val="2"/>
      </rPr>
      <t xml:space="preserve">      741100       PRIMLJENI KAPITALNI TRANSFERI OD INOZEMNIH</t>
    </r>
    <r>
      <rPr>
        <b/>
        <sz val="9"/>
        <color indexed="22"/>
        <rFont val="Calibri"/>
        <family val="2"/>
      </rPr>
      <t xml:space="preserve">  </t>
    </r>
    <r>
      <rPr>
        <b/>
        <sz val="9"/>
        <color indexed="8"/>
        <rFont val="Calibri"/>
        <family val="2"/>
      </rPr>
      <t>VLADA I MEĐUNARODNIH ORGANIZACIJA</t>
    </r>
  </si>
  <si>
    <r>
      <t xml:space="preserve">      742100       PRIMLJENI KAPITALNI TRANSFERI OD </t>
    </r>
    <r>
      <rPr>
        <b/>
        <sz val="9"/>
        <rFont val="Calibri"/>
        <family val="2"/>
      </rPr>
      <t xml:space="preserve">OSTALIH RAZINA </t>
    </r>
    <r>
      <rPr>
        <b/>
        <sz val="9"/>
        <color indexed="9"/>
        <rFont val="Calibri"/>
        <family val="2"/>
      </rPr>
      <t>:</t>
    </r>
    <r>
      <rPr>
        <b/>
        <sz val="9"/>
        <rFont val="Calibri"/>
        <family val="2"/>
      </rPr>
      <t>VLASTI</t>
    </r>
  </si>
  <si>
    <r>
      <t xml:space="preserve">     613800          Izdaci osiguranja, bankovnih usluga i usluga</t>
    </r>
    <r>
      <rPr>
        <b/>
        <sz val="9"/>
        <color indexed="8"/>
        <rFont val="Calibri"/>
        <family val="2"/>
      </rPr>
      <t xml:space="preserve"> platnog prometa</t>
    </r>
  </si>
  <si>
    <t>6=5/4*100</t>
  </si>
  <si>
    <t xml:space="preserve">            722322  Općinske komunalna naknada na istaknutu tvrtku</t>
  </si>
  <si>
    <r>
      <rPr>
        <b/>
        <sz val="10"/>
        <rFont val="Arial"/>
        <family val="2"/>
      </rPr>
      <t>Procjena rezultata i rizika</t>
    </r>
    <r>
      <rPr>
        <sz val="10"/>
        <rFont val="Arial"/>
        <family val="2"/>
      </rPr>
      <t xml:space="preserve">: Realizacijom ovoga projekta u budućnosti </t>
    </r>
    <r>
      <rPr>
        <u val="single"/>
        <sz val="10"/>
        <rFont val="Arial"/>
        <family val="2"/>
      </rPr>
      <t xml:space="preserve">se </t>
    </r>
    <r>
      <rPr>
        <b/>
        <u val="single"/>
        <sz val="10"/>
        <rFont val="Arial"/>
        <family val="2"/>
      </rPr>
      <t>ne očekuju</t>
    </r>
    <r>
      <rPr>
        <sz val="10"/>
        <rFont val="Arial"/>
        <family val="2"/>
      </rPr>
      <t xml:space="preserve"> ekonomski efekti za proračun Općine Orašje. </t>
    </r>
  </si>
  <si>
    <r>
      <t xml:space="preserve">Procjena rezultata i rizika: </t>
    </r>
    <r>
      <rPr>
        <sz val="10"/>
        <rFont val="Arial"/>
        <family val="2"/>
      </rPr>
      <t>Realizacijom ovog projekta u budućnosti se</t>
    </r>
    <r>
      <rPr>
        <b/>
        <u val="single"/>
        <sz val="10"/>
        <rFont val="Arial"/>
        <family val="2"/>
      </rPr>
      <t xml:space="preserve"> očekuju </t>
    </r>
    <r>
      <rPr>
        <sz val="10"/>
        <rFont val="Arial"/>
        <family val="2"/>
      </rPr>
      <t>ekonomski efekti  (prihodi) za općinu Orašje.</t>
    </r>
  </si>
  <si>
    <r>
      <t xml:space="preserve">Procjena rezultata i rizika: </t>
    </r>
    <r>
      <rPr>
        <sz val="10"/>
        <rFont val="Arial"/>
        <family val="2"/>
      </rPr>
      <t>Realizacijom ovog projekta u budućnosti se</t>
    </r>
    <r>
      <rPr>
        <b/>
        <u val="single"/>
        <sz val="10"/>
        <rFont val="Arial"/>
        <family val="2"/>
      </rPr>
      <t xml:space="preserve"> očekuju</t>
    </r>
    <r>
      <rPr>
        <sz val="10"/>
        <rFont val="Arial"/>
        <family val="2"/>
      </rPr>
      <t xml:space="preserve"> ekonomski efekti (rashodi za održavanje i energiju) za općinu Orašje.</t>
    </r>
  </si>
  <si>
    <t xml:space="preserve">       612100          Doprinosi poslodavca i ostali doprinosi</t>
  </si>
  <si>
    <r>
      <t xml:space="preserve">           613700            Materijal i usluge za popravke i održavanje osnovnih </t>
    </r>
    <r>
      <rPr>
        <sz val="8"/>
        <color indexed="8"/>
        <rFont val="Calibri"/>
        <family val="2"/>
      </rPr>
      <t xml:space="preserve"> sredstava</t>
    </r>
  </si>
  <si>
    <r>
      <t xml:space="preserve">           613700            Izdaci za materijal i usluge održavanja makadamskih</t>
    </r>
    <r>
      <rPr>
        <sz val="8"/>
        <color indexed="8"/>
        <rFont val="Calibri"/>
        <family val="2"/>
      </rPr>
      <t xml:space="preserve"> putova i sekundarne kanalske mreže</t>
    </r>
  </si>
  <si>
    <t xml:space="preserve">           613700            Izdaci za materijal i usluge održavanja asfaltiranih cesta</t>
  </si>
  <si>
    <t xml:space="preserve">           613700            Izdaci za materijal i usluge zimskog održavanja cesta</t>
  </si>
  <si>
    <r>
      <t xml:space="preserve">           613900        Ostale stručne usluge (usluge odvjetnika, notara, </t>
    </r>
    <r>
      <rPr>
        <sz val="8"/>
        <color indexed="8"/>
        <rFont val="Calibri"/>
        <family val="2"/>
      </rPr>
      <t xml:space="preserve"> prevoditelja, sudskih vještaka, kotizacije za stručne  seminare i druge stručne usluge)</t>
    </r>
  </si>
  <si>
    <t xml:space="preserve">Broj zaposlenih </t>
  </si>
  <si>
    <t xml:space="preserve">             613900     Ugovorene i druge posebne usluge</t>
  </si>
  <si>
    <t>612000            DOPRINOSI POSLODAVCA I OSTALI DOPRINOSI</t>
  </si>
  <si>
    <t>600000            PRIČUVA OPĆINSKOG  NAČELNIKA</t>
  </si>
  <si>
    <t>612000            DOPRINOSI POSLODAVACA I OSTALI DOPRINOSI</t>
  </si>
  <si>
    <t xml:space="preserve">          614223         Novčane naknade nezaposlenim osobama -  Neuposlene rodilje</t>
  </si>
  <si>
    <r>
      <t xml:space="preserve">          614223         Novčane naknade nezaposlenim osobama - Pomoći obiteljima s više</t>
    </r>
    <r>
      <rPr>
        <sz val="8"/>
        <color indexed="8"/>
        <rFont val="Calibri"/>
        <family val="2"/>
      </rPr>
      <t xml:space="preserve"> djece</t>
    </r>
  </si>
  <si>
    <t>Broj zaposlenih:</t>
  </si>
  <si>
    <t xml:space="preserve">           613700            Izdaci za materijal i usluge održavanja ulične javne rasvjete</t>
  </si>
  <si>
    <t xml:space="preserve">            716111  Prihodi od poreza na dohodak fizičkih osoba od nesamtalnih djelatnosti</t>
  </si>
  <si>
    <t xml:space="preserve">            716112  Prihodi od poreza na dohodak fizičkih osoba od samostalnih djelatnosti</t>
  </si>
  <si>
    <t xml:space="preserve">            716113  Prihodi od poreza na dohodak fizičkih osoba od imovine i imovinskih prava</t>
  </si>
  <si>
    <r>
      <t xml:space="preserve">            716116  Prihodi od poreza na dohodak od drugih samostalnih djelatnosti</t>
    </r>
    <r>
      <rPr>
        <sz val="8"/>
        <color indexed="8"/>
        <rFont val="Calibri"/>
        <family val="2"/>
      </rPr>
      <t xml:space="preserve">  iz članka 12. Zakona o porezu na dohodak</t>
    </r>
  </si>
  <si>
    <t>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3+</t>
  </si>
  <si>
    <t>+</t>
  </si>
  <si>
    <t xml:space="preserve">            722531  Naknade za uporabu cesta za vozila pravnih osoba</t>
  </si>
  <si>
    <t>3. SUFICIT/DEFICIT (1-2)</t>
  </si>
  <si>
    <t>PROJEKT INVEST IN LOG</t>
  </si>
  <si>
    <t xml:space="preserve">              821300     Nabava opreme </t>
  </si>
  <si>
    <t xml:space="preserve">            731100 Primljeni tekući transferi od inoz. Vlada i međ. organizacija</t>
  </si>
  <si>
    <t xml:space="preserve">             741100  Primjeni kapitalni transferi od inozemnih Vlada i međunarodnih organizacija</t>
  </si>
  <si>
    <t xml:space="preserve">    612000          DOPRINOSI POSLODAVCA I OSTALI DOPRINOSI</t>
  </si>
  <si>
    <t>Kapitalni transfer Države BIH     (04)</t>
  </si>
  <si>
    <t>Prihodi i primici</t>
  </si>
  <si>
    <r>
      <t xml:space="preserve">        614329       Ostali transferi udruženjima građana - Transfer udruzi </t>
    </r>
    <r>
      <rPr>
        <sz val="8"/>
        <color indexed="8"/>
        <rFont val="Calibri"/>
        <family val="2"/>
      </rPr>
      <t xml:space="preserve"> roditelja djece s posebnim potrebama/Udruzi "Put u život".</t>
    </r>
  </si>
  <si>
    <t>Članak 3.</t>
  </si>
  <si>
    <t xml:space="preserve">        821300    Nabava opreme za potrebe Službi JOU i ostale opreme</t>
  </si>
  <si>
    <r>
      <t xml:space="preserve">Procjena rezultata i rizika: </t>
    </r>
    <r>
      <rPr>
        <sz val="10"/>
        <rFont val="Arial"/>
        <family val="2"/>
      </rPr>
      <t>Realizacijom ovog projekta u budućnosti se</t>
    </r>
    <r>
      <rPr>
        <b/>
        <u val="single"/>
        <sz val="10"/>
        <rFont val="Arial"/>
        <family val="2"/>
      </rPr>
      <t xml:space="preserve"> očekuju </t>
    </r>
    <r>
      <rPr>
        <sz val="10"/>
        <rFont val="Arial"/>
        <family val="2"/>
      </rPr>
      <t>ekonomski efekti  (prihodi) za proračun Općine Orašje.</t>
    </r>
  </si>
  <si>
    <t>Država BIH             (04)</t>
  </si>
  <si>
    <r>
      <t xml:space="preserve">Procjena rezultata i rizika: </t>
    </r>
    <r>
      <rPr>
        <sz val="10"/>
        <rFont val="Arial"/>
        <family val="2"/>
      </rPr>
      <t xml:space="preserve">Realizacijom ovog projekta u budućnosti se </t>
    </r>
    <r>
      <rPr>
        <b/>
        <u val="single"/>
        <sz val="10"/>
        <rFont val="Arial"/>
        <family val="2"/>
      </rPr>
      <t>očekuju</t>
    </r>
    <r>
      <rPr>
        <sz val="10"/>
        <rFont val="Arial"/>
        <family val="2"/>
      </rPr>
      <t xml:space="preserve"> ekonomski efekti za Općinu Orašje (rashodi z tekuće, zimsko održavanje ceste i sl.)</t>
    </r>
  </si>
  <si>
    <r>
      <t xml:space="preserve">Procjena rezultata i rizika: </t>
    </r>
    <r>
      <rPr>
        <sz val="10"/>
        <rFont val="Arial"/>
        <family val="2"/>
      </rPr>
      <t>Realizacijom ovog projekta u budućnosti se o</t>
    </r>
    <r>
      <rPr>
        <b/>
        <u val="single"/>
        <sz val="10"/>
        <rFont val="Arial"/>
        <family val="2"/>
      </rPr>
      <t>čekuju</t>
    </r>
    <r>
      <rPr>
        <sz val="10"/>
        <rFont val="Arial"/>
        <family val="2"/>
      </rPr>
      <t xml:space="preserve"> ekonomski efekti za općinu Orašje.</t>
    </r>
  </si>
  <si>
    <t>0214001</t>
  </si>
  <si>
    <t>14</t>
  </si>
  <si>
    <t xml:space="preserve">       613100          Putni troškovi (redovni i Projekt INVEST IN LOG)</t>
  </si>
  <si>
    <t xml:space="preserve">              613211            Izdaci za el. energiju (redovni i Projekt INVEST IN LOG)</t>
  </si>
  <si>
    <r>
      <t xml:space="preserve">            613976        Ostali izdaci za druge samostalne djelatnosti i</t>
    </r>
    <r>
      <rPr>
        <sz val="8"/>
        <color indexed="8"/>
        <rFont val="Calibri"/>
        <family val="2"/>
      </rPr>
      <t xml:space="preserve">  povremenog samostalnog rada -Ugovori o djelu, Ugovori o autorstvu i slično (redovno i </t>
    </r>
    <r>
      <rPr>
        <b/>
        <sz val="8"/>
        <color indexed="8"/>
        <rFont val="Calibri"/>
        <family val="2"/>
      </rPr>
      <t>Projekt INVEST IN LOG</t>
    </r>
    <r>
      <rPr>
        <sz val="8"/>
        <color indexed="8"/>
        <rFont val="Calibri"/>
        <family val="2"/>
      </rPr>
      <t>)</t>
    </r>
  </si>
  <si>
    <r>
      <t xml:space="preserve">            613400          Izdaci za obrasce i papir, kompjutorski, uredski materijal,</t>
    </r>
    <r>
      <rPr>
        <sz val="8"/>
        <color indexed="8"/>
        <rFont val="Calibri"/>
        <family val="2"/>
      </rPr>
      <t xml:space="preserve">  stručnu literaturu, obrazovanje kadrova i ostali materijal (redovni i </t>
    </r>
    <r>
      <rPr>
        <b/>
        <sz val="8"/>
        <color indexed="8"/>
        <rFont val="Calibri"/>
        <family val="2"/>
      </rPr>
      <t>Projekt INVEST IN LOG</t>
    </r>
    <r>
      <rPr>
        <sz val="8"/>
        <color indexed="8"/>
        <rFont val="Calibri"/>
        <family val="2"/>
      </rPr>
      <t>)</t>
    </r>
  </si>
  <si>
    <r>
      <t xml:space="preserve">              613310            Izdaci za telefon, telefaks... (redovni i </t>
    </r>
    <r>
      <rPr>
        <b/>
        <sz val="8"/>
        <color indexed="8"/>
        <rFont val="Calibri"/>
        <family val="2"/>
      </rPr>
      <t>Projekt INVEST iN LOG</t>
    </r>
    <r>
      <rPr>
        <sz val="8"/>
        <color indexed="8"/>
        <rFont val="Calibri"/>
        <family val="2"/>
      </rPr>
      <t>)</t>
    </r>
  </si>
  <si>
    <r>
      <t xml:space="preserve">               612100           Doprinosi poslodavca za uposlenike JOU i </t>
    </r>
    <r>
      <rPr>
        <b/>
        <sz val="8"/>
        <color indexed="8"/>
        <rFont val="Calibri"/>
        <family val="2"/>
      </rPr>
      <t>Projekt INVEST IN LOG</t>
    </r>
  </si>
  <si>
    <r>
      <t xml:space="preserve">              </t>
    </r>
    <r>
      <rPr>
        <sz val="8"/>
        <color indexed="8"/>
        <rFont val="Calibri"/>
        <family val="2"/>
      </rPr>
      <t xml:space="preserve">611100          Bruto plaća uposlenika JOU i </t>
    </r>
    <r>
      <rPr>
        <b/>
        <sz val="8"/>
        <color indexed="8"/>
        <rFont val="Calibri"/>
        <family val="2"/>
      </rPr>
      <t>Projekt INVEST IN LOG</t>
    </r>
  </si>
  <si>
    <t xml:space="preserve">Sveukupno: </t>
  </si>
  <si>
    <r>
      <t xml:space="preserve">      </t>
    </r>
    <r>
      <rPr>
        <b/>
        <sz val="9"/>
        <rFont val="Calibri"/>
        <family val="2"/>
      </rPr>
      <t>721000         PRIHODI OD PODUZETNIČKIH AKTIVNOSTI I IMOVINE I</t>
    </r>
    <r>
      <rPr>
        <b/>
        <sz val="9"/>
        <color indexed="22"/>
        <rFont val="Calibri"/>
        <family val="2"/>
      </rPr>
      <t xml:space="preserve">  </t>
    </r>
    <r>
      <rPr>
        <b/>
        <sz val="9"/>
        <rFont val="Calibri"/>
        <family val="2"/>
      </rPr>
      <t xml:space="preserve">PRIHODI OD POZITIVNIH TEČAJNIH RAZLIKA </t>
    </r>
  </si>
  <si>
    <t>Ekonom. kod</t>
  </si>
  <si>
    <r>
      <t xml:space="preserve">           613914        Usluge reprezentacije (redovno i </t>
    </r>
    <r>
      <rPr>
        <sz val="8"/>
        <color indexed="8"/>
        <rFont val="Calibri"/>
        <family val="2"/>
      </rPr>
      <t>Projekt INVEST IN LOG)</t>
    </r>
  </si>
  <si>
    <r>
      <t xml:space="preserve">           614231        Beneficije za socijalnu zaštitu - Socijalne pomoći i pomoći </t>
    </r>
    <r>
      <rPr>
        <sz val="8"/>
        <color indexed="8"/>
        <rFont val="Calibri"/>
        <family val="2"/>
      </rPr>
      <t xml:space="preserve"> u liječenju pojedinaca (redovno i </t>
    </r>
    <r>
      <rPr>
        <b/>
        <sz val="8"/>
        <color indexed="8"/>
        <rFont val="Calibri"/>
        <family val="2"/>
      </rPr>
      <t>Projekt "CRS"</t>
    </r>
    <r>
      <rPr>
        <sz val="8"/>
        <color indexed="8"/>
        <rFont val="Calibri"/>
        <family val="2"/>
      </rPr>
      <t>)</t>
    </r>
  </si>
  <si>
    <t xml:space="preserve">       614819    Ostali tekući rashodi - Transferi Mjesnim zajednicama za nabavu kapitalne imovine</t>
  </si>
  <si>
    <t xml:space="preserve">         614525       Subvencije za rast i razvoj MSP-a i obrta</t>
  </si>
  <si>
    <r>
      <t xml:space="preserve">         615211       Kap.transferi za kapit.ulaganja u poljoprivredu (redovno i </t>
    </r>
    <r>
      <rPr>
        <b/>
        <sz val="8"/>
        <color indexed="8"/>
        <rFont val="Calibri"/>
        <family val="2"/>
      </rPr>
      <t>Projekti "CRS i LIR"</t>
    </r>
    <r>
      <rPr>
        <sz val="8"/>
        <color indexed="8"/>
        <rFont val="Calibri"/>
        <family val="2"/>
      </rPr>
      <t>)</t>
    </r>
  </si>
  <si>
    <r>
      <t xml:space="preserve">        821521       Studije izvodljivosti, projektne pripreme i projektiranja- Projekt zemljišne administracije (</t>
    </r>
    <r>
      <rPr>
        <sz val="8"/>
        <color indexed="8"/>
        <rFont val="Calibri"/>
        <family val="2"/>
      </rPr>
      <t xml:space="preserve">usklađivanje stanja u Katastru sa Gruntovnicom- </t>
    </r>
    <r>
      <rPr>
        <b/>
        <sz val="8"/>
        <color indexed="8"/>
        <rFont val="Calibri"/>
        <family val="2"/>
      </rPr>
      <t>Adresni Registar</t>
    </r>
    <r>
      <rPr>
        <sz val="8"/>
        <color indexed="8"/>
        <rFont val="Calibri"/>
        <family val="2"/>
      </rPr>
      <t>)</t>
    </r>
  </si>
  <si>
    <t xml:space="preserve">            711113  Porez na temelju autorskih prava, patenata i tehničkih unapređenja</t>
  </si>
  <si>
    <t xml:space="preserve">            711114  Porez na ukupan prihod fizičkih osoba</t>
  </si>
  <si>
    <t xml:space="preserve">      711100         POREZ NA DOBIT POJEDINCA </t>
  </si>
  <si>
    <t xml:space="preserve">            714113 Porez na imovinu za motorna vozila</t>
  </si>
  <si>
    <t xml:space="preserve">      713100         POREZI NA PLAĆU </t>
  </si>
  <si>
    <t xml:space="preserve">            719117  Poseban porez na potrošnju u ugostiteljstvu</t>
  </si>
  <si>
    <t xml:space="preserve">          614243        Transfer za pos. namjene-elementarne nepogode</t>
  </si>
  <si>
    <t xml:space="preserve">              732111   Primljeni tekući transferi od Države BIH (SIP/CIK)</t>
  </si>
  <si>
    <t xml:space="preserve">  615700      Kapitalni transferi u inozemstvo</t>
  </si>
  <si>
    <r>
      <t xml:space="preserve">Procjena rezultata i rizika: </t>
    </r>
    <r>
      <rPr>
        <sz val="10"/>
        <rFont val="Arial"/>
        <family val="2"/>
      </rPr>
      <t xml:space="preserve">Realizacijom ovog projekta u budućnosti </t>
    </r>
    <r>
      <rPr>
        <b/>
        <u val="single"/>
        <sz val="10"/>
        <rFont val="Arial"/>
        <family val="2"/>
      </rPr>
      <t xml:space="preserve">se očekuju </t>
    </r>
    <r>
      <rPr>
        <sz val="10"/>
        <rFont val="Arial"/>
        <family val="2"/>
      </rPr>
      <t>ekonomski efekti (tekuće i investiciono održavanje) za općinu Orašje, kao ni efekt ne predviđenih rizika</t>
    </r>
  </si>
  <si>
    <r>
      <t xml:space="preserve">Procjena rezultata i rizika: </t>
    </r>
    <r>
      <rPr>
        <sz val="10"/>
        <rFont val="Arial"/>
        <family val="2"/>
      </rPr>
      <t xml:space="preserve">Realizacijom ovog projekta u budućnosti </t>
    </r>
    <r>
      <rPr>
        <b/>
        <u val="single"/>
        <sz val="10"/>
        <rFont val="Arial"/>
        <family val="2"/>
      </rPr>
      <t>se  očekuju</t>
    </r>
    <r>
      <rPr>
        <sz val="10"/>
        <rFont val="Arial"/>
        <family val="2"/>
      </rPr>
      <t xml:space="preserve"> ekonomski efekti (tekuće i investiciono održavanje) za općinu Orašje, </t>
    </r>
    <r>
      <rPr>
        <b/>
        <sz val="10"/>
        <rFont val="Arial"/>
        <family val="2"/>
      </rPr>
      <t xml:space="preserve">uz smanjenje uticaja </t>
    </r>
    <r>
      <rPr>
        <sz val="10"/>
        <rFont val="Arial"/>
        <family val="2"/>
      </rPr>
      <t>šteta i rizika od prirodnih i dr. nesreća.</t>
    </r>
  </si>
  <si>
    <r>
      <t xml:space="preserve">Procjena rezultata i rizika: </t>
    </r>
    <r>
      <rPr>
        <sz val="10"/>
        <rFont val="Arial"/>
        <family val="2"/>
      </rPr>
      <t xml:space="preserve">Realizacijom ovog projekta u budućnosti se </t>
    </r>
    <r>
      <rPr>
        <b/>
        <u val="single"/>
        <sz val="10"/>
        <rFont val="Arial"/>
        <family val="2"/>
      </rPr>
      <t xml:space="preserve"> ne očekuju ekonomski mefekti</t>
    </r>
    <r>
      <rPr>
        <sz val="10"/>
        <rFont val="Arial"/>
        <family val="2"/>
      </rPr>
      <t xml:space="preserve"> za općinu Orašje, kao ni efekt ne predviđenih rizika.</t>
    </r>
  </si>
  <si>
    <r>
      <t xml:space="preserve">Procjena rezultata i rizika: </t>
    </r>
    <r>
      <rPr>
        <sz val="10"/>
        <rFont val="Arial"/>
        <family val="2"/>
      </rPr>
      <t xml:space="preserve">Realizacijom ovog projekta u budućnosti se </t>
    </r>
    <r>
      <rPr>
        <b/>
        <u val="single"/>
        <sz val="10"/>
        <rFont val="Arial"/>
        <family val="2"/>
      </rPr>
      <t>očekuju</t>
    </r>
    <r>
      <rPr>
        <sz val="10"/>
        <rFont val="Arial"/>
        <family val="2"/>
      </rPr>
      <t xml:space="preserve"> ekonomski efekti za Općinu Orašje (tekuće i investicijsko odražavanje građevine i sl.), te neizravno kroz povećanje javih prihoda koji pripadaju Općini.</t>
    </r>
  </si>
  <si>
    <t xml:space="preserve">             613800     Izdaci osiguranja, bankovnih usluga i usluga platnog prometa</t>
  </si>
  <si>
    <t xml:space="preserve">             615700     Kapitalni transferi u inozemstvo</t>
  </si>
  <si>
    <t xml:space="preserve">             614300     Tekući transferi neprofitnim organizacijama  </t>
  </si>
  <si>
    <t xml:space="preserve">              821200     Nabava ostalih pomoćnih objekata</t>
  </si>
  <si>
    <t>Sveukupno: Projekt Invest in LOG</t>
  </si>
  <si>
    <r>
      <t xml:space="preserve">Procjena rezultata i rizika: </t>
    </r>
    <r>
      <rPr>
        <sz val="10"/>
        <rFont val="Arial"/>
        <family val="2"/>
      </rPr>
      <t xml:space="preserve">Realizacijom ovog projekta u budućnosti </t>
    </r>
    <r>
      <rPr>
        <b/>
        <u val="single"/>
        <sz val="10"/>
        <rFont val="Arial"/>
        <family val="2"/>
      </rPr>
      <t xml:space="preserve">se očekuju </t>
    </r>
    <r>
      <rPr>
        <sz val="10"/>
        <rFont val="Arial"/>
        <family val="2"/>
      </rPr>
      <t>ekonomski efekti za općinu Orašje ( troškovi sanacije  i zatvaranja), te prihodi za Javno poduzeće .</t>
    </r>
  </si>
  <si>
    <t xml:space="preserve">  PRORAČUN ZA 2018. </t>
  </si>
  <si>
    <t>NACRT</t>
  </si>
  <si>
    <t>Projekcija 2021.</t>
  </si>
  <si>
    <r>
      <t xml:space="preserve">            719115  Poseban porez za zaštitu od drugih nepogoda na temelj</t>
    </r>
    <r>
      <rPr>
        <sz val="8"/>
        <color indexed="8"/>
        <rFont val="Calibri"/>
        <family val="2"/>
      </rPr>
      <t xml:space="preserve">  ugovora o djelu i privremenih i povremenih poslova</t>
    </r>
  </si>
  <si>
    <r>
      <t xml:space="preserve">            719114  Poseban porez na plaću za zaštitu od prirodnih i drugih</t>
    </r>
    <r>
      <rPr>
        <sz val="8"/>
        <color indexed="8"/>
        <rFont val="Calibri"/>
        <family val="2"/>
      </rPr>
      <t xml:space="preserve">  nepogoda </t>
    </r>
  </si>
  <si>
    <t xml:space="preserve">            711111  Porez na dobit od gosp. i profes. djelatnosti</t>
  </si>
  <si>
    <r>
      <t xml:space="preserve">            721122  Prihodi od iznajmljivanja poslovnih prostora i ostale</t>
    </r>
    <r>
      <rPr>
        <sz val="8"/>
        <color indexed="8"/>
        <rFont val="Calibri"/>
        <family val="2"/>
      </rPr>
      <t xml:space="preserve">   materijalne imovine </t>
    </r>
  </si>
  <si>
    <r>
      <t xml:space="preserve">            722463  Naknade za zakup javnih površina od kafea, restorana,</t>
    </r>
    <r>
      <rPr>
        <sz val="8"/>
        <color indexed="8"/>
        <rFont val="Calibri"/>
        <family val="2"/>
      </rPr>
      <t xml:space="preserve">  kioska i tržnica</t>
    </r>
  </si>
  <si>
    <t xml:space="preserve">            722464  Naknade za skladištenje građevinskog mater.</t>
  </si>
  <si>
    <t xml:space="preserve">            722761  Uplaćene refundacije bolovanja iz ranijih god.</t>
  </si>
  <si>
    <t xml:space="preserve">          614219        Ostala davanja pojed. na temelju MIO-a</t>
  </si>
  <si>
    <r>
      <t xml:space="preserve"> 820000     (VI) KAPITALNI IZDACI-NABAVA STALNIH</t>
    </r>
    <r>
      <rPr>
        <b/>
        <sz val="11"/>
        <color indexed="8"/>
        <rFont val="Calibri"/>
        <family val="2"/>
      </rPr>
      <t xml:space="preserve"> SREDSTAVA I IZDACI ZA FIN.  IMOVINU </t>
    </r>
  </si>
  <si>
    <r>
      <t xml:space="preserve">            821211     Izgradnja hladnjače za voće i Distributivni centar za povrće - </t>
    </r>
    <r>
      <rPr>
        <b/>
        <sz val="8"/>
        <color indexed="8"/>
        <rFont val="Calibri"/>
        <family val="2"/>
      </rPr>
      <t>dio koji financira Općina Orašje</t>
    </r>
  </si>
  <si>
    <t xml:space="preserve">                         UKUPNI RASHODI I IZDACI</t>
  </si>
  <si>
    <t xml:space="preserve">             UKUPNI PRIHODI I PRIMICI</t>
  </si>
  <si>
    <t xml:space="preserve">     613600          Unajmljivanje imovine, opreme i nematerijalne imovine</t>
  </si>
  <si>
    <r>
      <t xml:space="preserve">Razvojni projekt broj 5. - </t>
    </r>
    <r>
      <rPr>
        <b/>
        <u val="single"/>
        <sz val="9.75"/>
        <rFont val="Arial"/>
        <family val="2"/>
      </rPr>
      <t>Nabava ostalih pomoćnih objekata - Nabava autobusnih stajališta</t>
    </r>
  </si>
  <si>
    <r>
      <t xml:space="preserve">Razvojni projekt broj 6. - </t>
    </r>
    <r>
      <rPr>
        <b/>
        <u val="single"/>
        <sz val="10"/>
        <rFont val="Arial"/>
        <family val="2"/>
      </rPr>
      <t xml:space="preserve">Vanjska rasvjeta, pločnici i ograde - Javna rasvjeta </t>
    </r>
  </si>
  <si>
    <r>
      <t xml:space="preserve">Razvojni projekt broj 7. - </t>
    </r>
    <r>
      <rPr>
        <b/>
        <u val="single"/>
        <sz val="9.5"/>
        <rFont val="Arial"/>
        <family val="2"/>
      </rPr>
      <t>Ceste i mostovi- Izgradnja cesta, pješačkih staza, parkova i odmorišta na području Općine Orašje i u Poduzetničkoj zoni Dusine</t>
    </r>
  </si>
  <si>
    <r>
      <t xml:space="preserve">Razvojni projekt broj 12. - </t>
    </r>
    <r>
      <rPr>
        <b/>
        <u val="single"/>
        <sz val="10"/>
        <rFont val="Arial"/>
        <family val="2"/>
      </rPr>
      <t xml:space="preserve">Projekt zatvaranja  tehnički neuređenih općinskih deponija </t>
    </r>
  </si>
  <si>
    <r>
      <t xml:space="preserve">Razvojni projekt broj 13. - </t>
    </r>
    <r>
      <rPr>
        <b/>
        <u val="single"/>
        <sz val="10"/>
        <rFont val="Arial"/>
        <family val="2"/>
      </rPr>
      <t>Projekti zemljišne administracije i usklađivanja stanja u katastru sa ZK evidencijama-ADRESNI REGISTAR</t>
    </r>
  </si>
  <si>
    <t xml:space="preserve">             613600     Unajmljivanje imovine, opreme i nematerijalne imovine</t>
  </si>
  <si>
    <t xml:space="preserve">        821521     Studije izvodljivosti, projektne pripreme i projektiranja -Projekt zatvaranja tehnički neuređenih općnskih deponija ...</t>
  </si>
  <si>
    <t xml:space="preserve">            821211     Izgradnja zgrade Državnog projekta stambenog zbrinjavanja-Pod-projekt BIH 6.</t>
  </si>
  <si>
    <t>Razvojni projekt broj 3. -Izgradnja zgrade Državnog projekta stambenog zbrinjavanja-Pod projekt BIH 6</t>
  </si>
  <si>
    <r>
      <t xml:space="preserve">Nositelj aktivnosti: </t>
    </r>
    <r>
      <rPr>
        <sz val="10"/>
        <rFont val="Arial"/>
        <family val="2"/>
      </rPr>
      <t>Služba prostornog planiranja .. I Služba gospodarstva i infrastrukture</t>
    </r>
  </si>
  <si>
    <t>Potreban broj uposlenika: 3</t>
  </si>
  <si>
    <t>Kapitalni transfer
 ŽP   i građani                      (04)</t>
  </si>
  <si>
    <r>
      <t xml:space="preserve">      821612      Rekonstrukcija cesta i mostova - Rekonstrukcija lokalnih asfaltnih</t>
    </r>
    <r>
      <rPr>
        <sz val="8"/>
        <color indexed="8"/>
        <rFont val="Calibri"/>
        <family val="2"/>
      </rPr>
      <t xml:space="preserve"> cesta financiranih sredstvima drugih razina vlasti i  Općine Orašje i građana</t>
    </r>
  </si>
  <si>
    <r>
      <t xml:space="preserve">         614530       Subvencije za aktivnu politiku zapošljavanja priv.</t>
    </r>
    <r>
      <rPr>
        <sz val="8"/>
        <color indexed="8"/>
        <rFont val="Calibri"/>
        <family val="2"/>
      </rPr>
      <t xml:space="preserve">  poduzećima i poduzetnicima (redovno i </t>
    </r>
    <r>
      <rPr>
        <b/>
        <sz val="8"/>
        <color indexed="8"/>
        <rFont val="Calibri"/>
        <family val="2"/>
      </rPr>
      <t>Projekt</t>
    </r>
    <r>
      <rPr>
        <sz val="8"/>
        <color indexed="8"/>
        <rFont val="Calibri"/>
        <family val="2"/>
      </rPr>
      <t xml:space="preserve"> </t>
    </r>
    <r>
      <rPr>
        <b/>
        <sz val="8"/>
        <color indexed="8"/>
        <rFont val="Calibri"/>
        <family val="2"/>
      </rPr>
      <t>"CRS" i USAID).</t>
    </r>
  </si>
  <si>
    <t xml:space="preserve">             614200     Tekući transferi pojedincima</t>
  </si>
  <si>
    <t xml:space="preserve"> PRORAČUN OPĆINE ORAŠJE ZA 2020. GODINU</t>
  </si>
  <si>
    <t>Izmjene i dopune proračuna za 2019.</t>
  </si>
  <si>
    <t>Izvršenje Proračuna za  01.01.-30.06.2019.</t>
  </si>
  <si>
    <t>Projekcija 2022.</t>
  </si>
  <si>
    <t>Izmjene i dopune za 2019.</t>
  </si>
  <si>
    <t>Izvršenje Proračuna za 01.01.-30.06.2019</t>
  </si>
  <si>
    <t xml:space="preserve">  PRORAČUN ZA 2019. </t>
  </si>
  <si>
    <t xml:space="preserve">PROJEKCIJE             2021. - 2022. </t>
  </si>
  <si>
    <t>Izmjene i dopune proračuna za 2019.godinu</t>
  </si>
  <si>
    <r>
      <t xml:space="preserve">            613974        Izdaci za rad Općinskog izbornog povjerenstva i </t>
    </r>
    <r>
      <rPr>
        <sz val="8"/>
        <color indexed="8"/>
        <rFont val="Calibri"/>
        <family val="2"/>
      </rPr>
      <t xml:space="preserve">naknada za članove Biračkih odbora </t>
    </r>
  </si>
  <si>
    <t xml:space="preserve">         615211       Kap.transferi za obnovu i stambeno zbrinjavanje</t>
  </si>
  <si>
    <t xml:space="preserve">           821211  Izgradnja sakralnih objekata na prostoru Mjesnih zajednica</t>
  </si>
  <si>
    <t xml:space="preserve">                   613960       Zatezne kamate i troškovi spora - Izdaci za PDV</t>
  </si>
  <si>
    <t xml:space="preserve">         614429      Subvencije javnim poduzećima - Transfer TV HB</t>
  </si>
  <si>
    <t xml:space="preserve">            821100    Nabava zemljišta</t>
  </si>
  <si>
    <r>
      <t xml:space="preserve">           821213     Nabava ostalih pomoćnih objekata - Nabava autobusnih  </t>
    </r>
    <r>
      <rPr>
        <sz val="8"/>
        <color indexed="8"/>
        <rFont val="Calibri"/>
        <family val="2"/>
      </rPr>
      <t>stajališta</t>
    </r>
  </si>
  <si>
    <t xml:space="preserve">   821100       Nabava zemljišta, šuma i višeg. nasada</t>
  </si>
  <si>
    <t xml:space="preserve">         615311    Kap.transferi nepr.org. - Kapitalni transfer za sufinanciranje nabave opreme za Projekt "Zajedno jači-Razvoj proizvoda i internacionalizacija-STRONGER"</t>
  </si>
  <si>
    <t xml:space="preserve">         615311    Kap.transferi nepr.org. - Kapitalni transfer za odgojno-obrazovne ustanove</t>
  </si>
  <si>
    <t xml:space="preserve">         615311    Kap.transferi nepr.org. - Kapitalni transfer za šport</t>
  </si>
  <si>
    <t xml:space="preserve">         615411    Kap.transferi javnim poduzećima - Kapitalni transfer TV Herceg Bosne</t>
  </si>
  <si>
    <t xml:space="preserve">  615400      Kapitalni transferi javnim poduzećima</t>
  </si>
  <si>
    <t>Izmjene i dopune proračuna za 2019. godinu</t>
  </si>
  <si>
    <t>Sveukupno: Služba za Civilnu zaštitu i nadzor</t>
  </si>
  <si>
    <t xml:space="preserve">         615721 Kapitalni transferi međunarodnim organizacijama - UNDP, USAID i drugo</t>
  </si>
  <si>
    <t xml:space="preserve">             613300     Izdaci za komunik.i komunalne usluge</t>
  </si>
  <si>
    <r>
      <t xml:space="preserve">            821224      Objekti vodovoda i kanalizacije -</t>
    </r>
    <r>
      <rPr>
        <b/>
        <sz val="8"/>
        <color indexed="8"/>
        <rFont val="Calibri"/>
        <family val="2"/>
      </rPr>
      <t>kanalizacija u PZ Dusine</t>
    </r>
    <r>
      <rPr>
        <sz val="8"/>
        <color indexed="8"/>
        <rFont val="Calibri"/>
        <family val="2"/>
      </rPr>
      <t>,</t>
    </r>
    <r>
      <rPr>
        <b/>
        <sz val="8"/>
        <color indexed="8"/>
        <rFont val="Calibri"/>
        <family val="2"/>
      </rPr>
      <t>naknada za izvlaštenje za izgradnju kanalizacije, spojna mjesta na vodovodnoj i kanalizacionoj mreži i dr.</t>
    </r>
  </si>
  <si>
    <r>
      <t xml:space="preserve">            821224      Objekti vodovoda i kanalizacije- izgradnja</t>
    </r>
    <r>
      <rPr>
        <b/>
        <sz val="8"/>
        <color indexed="8"/>
        <rFont val="Calibri"/>
        <family val="2"/>
      </rPr>
      <t xml:space="preserve"> prečistača pitke vode na Vodocrpilištu u Kostrču- WATSAN</t>
    </r>
  </si>
  <si>
    <t xml:space="preserve">             615400     Kapitalni transferi javnim poduzećima</t>
  </si>
  <si>
    <t xml:space="preserve">              821600     Rekonstrukcija i investiciono održavanje </t>
  </si>
  <si>
    <t xml:space="preserve"> 823200     Vanjske otplate</t>
  </si>
  <si>
    <t xml:space="preserve">      823212 Otplate stranim financijskim institucijama</t>
  </si>
  <si>
    <t>823200            VANJSKE OTPLATE</t>
  </si>
  <si>
    <t xml:space="preserve">             823212      Otplate tranim financijskim institucijama </t>
  </si>
  <si>
    <t xml:space="preserve">              821100     Nabava zemljišta, šuma i višegodišnjih nasada</t>
  </si>
  <si>
    <t xml:space="preserve">            821211     Izgradnja zgrade na Carinskom Terminalu</t>
  </si>
  <si>
    <t>045</t>
  </si>
  <si>
    <t>091</t>
  </si>
  <si>
    <r>
      <t xml:space="preserve">Razvojni projekt broj 1. - </t>
    </r>
    <r>
      <rPr>
        <b/>
        <u val="single"/>
        <sz val="10"/>
        <rFont val="Arial"/>
        <family val="2"/>
      </rPr>
      <t>Nabava  zemljišta, šuma i višegodišnjih nasada- Nabava zemljišta</t>
    </r>
  </si>
  <si>
    <t>Potreban broj uposlenika: 1</t>
  </si>
  <si>
    <t>Razvojni projekt broj 4. Izgradnja sakralnih objekata  na prostoru Mjesnih zajednica</t>
  </si>
  <si>
    <r>
      <t xml:space="preserve">Razvojni projekt broj 8.  </t>
    </r>
    <r>
      <rPr>
        <b/>
        <u val="single"/>
        <sz val="9.5"/>
        <rFont val="Arial"/>
        <family val="2"/>
      </rPr>
      <t>Objekti vodovoda i kanalizacije - izgradnja prečistača pitke vode na vodocrpilištu Kostrč-WATSAN</t>
    </r>
  </si>
  <si>
    <r>
      <t xml:space="preserve">Razvojni projekt broj 9.  </t>
    </r>
    <r>
      <rPr>
        <b/>
        <u val="single"/>
        <sz val="9.5"/>
        <rFont val="Arial"/>
        <family val="2"/>
      </rPr>
      <t>Objekti vodovoda i kanalizacije - dovršetak kanalizacije u PZ Dusine, naknada za izvlaštenje pri izgradnji kanalizacije, ugradnja spojnih mjesta na vodovodnoj mreži i dr.</t>
    </r>
  </si>
  <si>
    <r>
      <rPr>
        <b/>
        <sz val="10"/>
        <rFont val="Arial"/>
        <family val="2"/>
      </rPr>
      <t xml:space="preserve">Razvojni projekt broj 10. </t>
    </r>
    <r>
      <rPr>
        <sz val="10"/>
        <rFont val="Arial"/>
        <family val="2"/>
      </rPr>
      <t xml:space="preserve">- </t>
    </r>
    <r>
      <rPr>
        <b/>
        <u val="single"/>
        <sz val="10"/>
        <rFont val="Arial"/>
        <family val="2"/>
      </rPr>
      <t>Nabava opreme za potrebe Službi u JOO i ostale opreme</t>
    </r>
  </si>
  <si>
    <r>
      <rPr>
        <b/>
        <sz val="10"/>
        <rFont val="Arial"/>
        <family val="2"/>
      </rPr>
      <t xml:space="preserve">Razvojni projekt broj 11. </t>
    </r>
    <r>
      <rPr>
        <sz val="10"/>
        <rFont val="Arial"/>
        <family val="2"/>
      </rPr>
      <t xml:space="preserve">- </t>
    </r>
    <r>
      <rPr>
        <b/>
        <u val="single"/>
        <sz val="10"/>
        <rFont val="Arial"/>
        <family val="2"/>
      </rPr>
      <t>Nabava opreme za potrebe Civilne žaštite financirane sredstvima posebne naknade za zaštitu i spašavanje</t>
    </r>
  </si>
  <si>
    <r>
      <t>Razvojni projekt broj 14. -</t>
    </r>
    <r>
      <rPr>
        <u val="single"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Rekonstrukcija lokalnih asfaltiranih cesta financiranih sredstvima drugih razina vlasti, građana  i Općine Orašje</t>
    </r>
  </si>
  <si>
    <r>
      <t>Razvojni projekt broj 15. -</t>
    </r>
    <r>
      <rPr>
        <u val="single"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Rekonstrukcija zgrada u vlasništvu općine Orašje (zgrada Dječjeg vrtića "Pčelica" Orašje)</t>
    </r>
  </si>
  <si>
    <r>
      <t>Razvojni projekt broj 16. -</t>
    </r>
    <r>
      <rPr>
        <u val="single"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Izdaci za otplatu glavnice duga po kreditu EIB-a (vodovod i kanalizacija)</t>
    </r>
  </si>
  <si>
    <r>
      <t xml:space="preserve">Razvojni projekt broj 2. </t>
    </r>
    <r>
      <rPr>
        <b/>
        <u val="single"/>
        <sz val="9.75"/>
        <rFont val="Arial"/>
        <family val="2"/>
      </rPr>
      <t>Izgradnja zgrade na Carinskom terminalu</t>
    </r>
  </si>
  <si>
    <r>
      <t xml:space="preserve">Nositelj aktivnosti: </t>
    </r>
    <r>
      <rPr>
        <sz val="10"/>
        <rFont val="Arial"/>
        <family val="2"/>
      </rPr>
      <t>Služba za upravljanje imovinom</t>
    </r>
  </si>
  <si>
    <t xml:space="preserve">       613000           IZDACI ZA MATERIJAL, SI  I USLUGE</t>
  </si>
  <si>
    <t xml:space="preserve">             613997         Izdaci za PDV po Rješenju UNO-a</t>
  </si>
  <si>
    <r>
      <t xml:space="preserve">           821222     Ceste i mostovi - Izgradnja cesta, pješačkih staza, odmorišta i parkova</t>
    </r>
    <r>
      <rPr>
        <sz val="8"/>
        <color indexed="8"/>
        <rFont val="Calibri"/>
        <family val="2"/>
      </rPr>
      <t xml:space="preserve"> na području Općine Orašje i u Poduzetničkoj zoni Dusine (</t>
    </r>
    <r>
      <rPr>
        <b/>
        <sz val="8"/>
        <color indexed="8"/>
        <rFont val="Calibri"/>
        <family val="2"/>
      </rPr>
      <t>cesta u PZ Dusine</t>
    </r>
    <r>
      <rPr>
        <sz val="8"/>
        <color indexed="8"/>
        <rFont val="Calibri"/>
        <family val="2"/>
      </rPr>
      <t>,</t>
    </r>
    <r>
      <rPr>
        <b/>
        <sz val="8"/>
        <color indexed="8"/>
        <rFont val="Calibri"/>
        <family val="2"/>
      </rPr>
      <t>Poljica u Boku, cesta u JUG II u Orašju, asfaltiranje ulica i sokaka po MZ-a i dr.</t>
    </r>
    <r>
      <rPr>
        <sz val="8"/>
        <color indexed="8"/>
        <rFont val="Calibri"/>
        <family val="2"/>
      </rPr>
      <t xml:space="preserve">)         </t>
    </r>
  </si>
  <si>
    <t xml:space="preserve">      821614       Rekonstrukcija zgrada - Rekonstrukcija građevina u vlasništvu Općine Orašje (zgrada Dječjeg vrtića Pčelica Orašje)</t>
  </si>
  <si>
    <t>Članak 1.</t>
  </si>
  <si>
    <t>Članak 2.</t>
  </si>
  <si>
    <t xml:space="preserve"> Proračun Općine Orašje za 2020. godinu sastoji se od:</t>
  </si>
  <si>
    <t>Prihodi i primici, te rashodi i izdaci po skupinama utvrđuju se u Proračunu za 2020. godinu, na način kako slijedi:</t>
  </si>
  <si>
    <t>Ovaj Proračun stupa na snagu danom objave u "Službenom glasniku općine Orašje", a primjenjivati će se u fiskalnoj 2020. godini.</t>
  </si>
  <si>
    <t>Bosna i Hercegovina</t>
  </si>
  <si>
    <t>Federacija Bosne i Hercegovine</t>
  </si>
  <si>
    <t>Županija Posavska</t>
  </si>
  <si>
    <t>Općina Orašje</t>
  </si>
  <si>
    <t>Općinsko vijeće</t>
  </si>
  <si>
    <t xml:space="preserve">Broj: </t>
  </si>
  <si>
    <t>Orašje, _______________ 2019. godine</t>
  </si>
  <si>
    <t>Na temelju članka 96. Statuta općine Orašje ("Službeni glasnik općine Orašje" broj 6/02, 5/08, 3/11 i 5/11 ) Općinsko vijeće Orašje na sjednici održanoj dana ____________ 2019. godine donosi</t>
  </si>
  <si>
    <t>Plan proračuna za 2020.</t>
  </si>
  <si>
    <t xml:space="preserve"> PLAN PRORAČUNA ZA 2020. </t>
  </si>
  <si>
    <t>Plan proračuna za 2020.godinu</t>
  </si>
  <si>
    <t xml:space="preserve">KAPITALNI PRORAČUN - PLAN RAZVOJNIH PROJEKATA / PROGRAMA  OPĆINE ORAŠJE U PRORAČUNU ZA 2020. GODINU </t>
  </si>
  <si>
    <t>Plan proračuna za 2020. godinu</t>
  </si>
</sst>
</file>

<file path=xl/styles.xml><?xml version="1.0" encoding="utf-8"?>
<styleSheet xmlns="http://schemas.openxmlformats.org/spreadsheetml/2006/main">
  <numFmts count="22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[$€-2]\ #,##0.00_);[Red]\([$€-2]\ #,##0.00\)"/>
    <numFmt numFmtId="176" formatCode="#,##0.0000"/>
    <numFmt numFmtId="177" formatCode="#,##0.000"/>
  </numFmts>
  <fonts count="11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i/>
      <sz val="13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.75"/>
      <name val="Arial"/>
      <family val="2"/>
    </font>
    <font>
      <b/>
      <u val="single"/>
      <sz val="9.75"/>
      <name val="Arial"/>
      <family val="2"/>
    </font>
    <font>
      <b/>
      <sz val="9.5"/>
      <name val="Arial"/>
      <family val="2"/>
    </font>
    <font>
      <b/>
      <u val="single"/>
      <sz val="9.5"/>
      <name val="Arial"/>
      <family val="2"/>
    </font>
    <font>
      <u val="single"/>
      <sz val="10"/>
      <name val="Arial"/>
      <family val="2"/>
    </font>
    <font>
      <b/>
      <i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22"/>
      <name val="Calibri"/>
      <family val="2"/>
    </font>
    <font>
      <b/>
      <sz val="9"/>
      <color indexed="9"/>
      <name val="Calibri"/>
      <family val="2"/>
    </font>
    <font>
      <b/>
      <i/>
      <sz val="12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i/>
      <sz val="8"/>
      <color indexed="8"/>
      <name val="Calibri"/>
      <family val="2"/>
    </font>
    <font>
      <sz val="10"/>
      <name val="Calibri"/>
      <family val="2"/>
    </font>
    <font>
      <i/>
      <sz val="11"/>
      <color indexed="8"/>
      <name val="Calibri"/>
      <family val="2"/>
    </font>
    <font>
      <i/>
      <sz val="10"/>
      <color indexed="8"/>
      <name val="Calibri"/>
      <family val="2"/>
    </font>
    <font>
      <sz val="8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sz val="9"/>
      <name val="Calibri"/>
      <family val="2"/>
    </font>
    <font>
      <i/>
      <sz val="9"/>
      <color indexed="8"/>
      <name val="Calibri"/>
      <family val="2"/>
    </font>
    <font>
      <b/>
      <sz val="14"/>
      <color indexed="8"/>
      <name val="Calibri"/>
      <family val="2"/>
    </font>
    <font>
      <b/>
      <i/>
      <sz val="8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i/>
      <sz val="8"/>
      <name val="Calibri"/>
      <family val="2"/>
    </font>
    <font>
      <i/>
      <sz val="8"/>
      <name val="Calibri"/>
      <family val="2"/>
    </font>
    <font>
      <b/>
      <i/>
      <sz val="9"/>
      <color indexed="8"/>
      <name val="Calibri"/>
      <family val="2"/>
    </font>
    <font>
      <i/>
      <sz val="8"/>
      <color indexed="9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Lucida Calligraphy"/>
      <family val="4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i/>
      <sz val="8"/>
      <color theme="1"/>
      <name val="Calibri"/>
      <family val="2"/>
    </font>
    <font>
      <i/>
      <sz val="11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i/>
      <sz val="9"/>
      <color theme="1"/>
      <name val="Calibri"/>
      <family val="2"/>
    </font>
    <font>
      <b/>
      <sz val="14"/>
      <color theme="1"/>
      <name val="Calibri"/>
      <family val="2"/>
    </font>
    <font>
      <b/>
      <i/>
      <sz val="8"/>
      <color theme="1"/>
      <name val="Calibri"/>
      <family val="2"/>
    </font>
    <font>
      <b/>
      <i/>
      <sz val="10"/>
      <color theme="1"/>
      <name val="Calibri"/>
      <family val="2"/>
    </font>
    <font>
      <b/>
      <i/>
      <sz val="9"/>
      <color theme="1"/>
      <name val="Calibri"/>
      <family val="2"/>
    </font>
    <font>
      <i/>
      <sz val="8"/>
      <color theme="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0" tint="-0.1499900072813034"/>
      <name val="Calibri"/>
      <family val="2"/>
    </font>
    <font>
      <sz val="10"/>
      <color theme="1"/>
      <name val="Lucida Calligraphy"/>
      <family val="4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0" fillId="20" borderId="1" applyNumberFormat="0" applyFont="0" applyAlignment="0" applyProtection="0"/>
    <xf numFmtId="0" fontId="71" fillId="21" borderId="0" applyNumberFormat="0" applyBorder="0" applyAlignment="0" applyProtection="0"/>
    <xf numFmtId="0" fontId="72" fillId="0" borderId="0" applyNumberFormat="0" applyFill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3" fillId="28" borderId="2" applyNumberFormat="0" applyAlignment="0" applyProtection="0"/>
    <xf numFmtId="0" fontId="74" fillId="28" borderId="3" applyNumberFormat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79" fillId="0" borderId="0" applyNumberFormat="0" applyFill="0" applyBorder="0" applyAlignment="0" applyProtection="0"/>
    <xf numFmtId="0" fontId="80" fillId="30" borderId="0" applyNumberFormat="0" applyBorder="0" applyAlignment="0" applyProtection="0"/>
    <xf numFmtId="9" fontId="0" fillId="0" borderId="0" applyFont="0" applyFill="0" applyBorder="0" applyAlignment="0" applyProtection="0"/>
    <xf numFmtId="0" fontId="81" fillId="0" borderId="7" applyNumberFormat="0" applyFill="0" applyAlignment="0" applyProtection="0"/>
    <xf numFmtId="0" fontId="82" fillId="0" borderId="0" applyNumberFormat="0" applyFill="0" applyBorder="0" applyAlignment="0" applyProtection="0"/>
    <xf numFmtId="0" fontId="83" fillId="31" borderId="8" applyNumberFormat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1">
    <xf numFmtId="0" fontId="0" fillId="0" borderId="0" xfId="0" applyFont="1" applyAlignment="1">
      <alignment/>
    </xf>
    <xf numFmtId="0" fontId="88" fillId="0" borderId="0" xfId="0" applyFont="1" applyAlignment="1">
      <alignment/>
    </xf>
    <xf numFmtId="3" fontId="88" fillId="33" borderId="10" xfId="0" applyNumberFormat="1" applyFont="1" applyFill="1" applyBorder="1" applyAlignment="1">
      <alignment/>
    </xf>
    <xf numFmtId="0" fontId="88" fillId="0" borderId="0" xfId="0" applyFont="1" applyBorder="1" applyAlignment="1">
      <alignment horizontal="left"/>
    </xf>
    <xf numFmtId="0" fontId="89" fillId="0" borderId="0" xfId="0" applyFont="1" applyBorder="1" applyAlignment="1">
      <alignment/>
    </xf>
    <xf numFmtId="0" fontId="88" fillId="0" borderId="0" xfId="0" applyFont="1" applyBorder="1" applyAlignment="1">
      <alignment/>
    </xf>
    <xf numFmtId="0" fontId="88" fillId="34" borderId="11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88" fillId="0" borderId="0" xfId="0" applyFont="1" applyBorder="1" applyAlignment="1">
      <alignment horizontal="left" wrapText="1"/>
    </xf>
    <xf numFmtId="0" fontId="88" fillId="0" borderId="0" xfId="0" applyFont="1" applyBorder="1" applyAlignment="1">
      <alignment wrapText="1"/>
    </xf>
    <xf numFmtId="0" fontId="88" fillId="34" borderId="12" xfId="0" applyFont="1" applyFill="1" applyBorder="1" applyAlignment="1">
      <alignment horizontal="center"/>
    </xf>
    <xf numFmtId="0" fontId="90" fillId="35" borderId="13" xfId="0" applyFont="1" applyFill="1" applyBorder="1" applyAlignment="1">
      <alignment horizontal="center" vertical="center"/>
    </xf>
    <xf numFmtId="0" fontId="90" fillId="35" borderId="14" xfId="0" applyFont="1" applyFill="1" applyBorder="1" applyAlignment="1">
      <alignment horizontal="center"/>
    </xf>
    <xf numFmtId="0" fontId="90" fillId="35" borderId="15" xfId="0" applyFont="1" applyFill="1" applyBorder="1" applyAlignment="1">
      <alignment horizontal="center"/>
    </xf>
    <xf numFmtId="0" fontId="90" fillId="35" borderId="16" xfId="0" applyFont="1" applyFill="1" applyBorder="1" applyAlignment="1">
      <alignment horizontal="center"/>
    </xf>
    <xf numFmtId="3" fontId="88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3" fontId="88" fillId="34" borderId="15" xfId="0" applyNumberFormat="1" applyFont="1" applyFill="1" applyBorder="1" applyAlignment="1">
      <alignment/>
    </xf>
    <xf numFmtId="3" fontId="88" fillId="0" borderId="15" xfId="0" applyNumberFormat="1" applyFont="1" applyBorder="1" applyAlignment="1">
      <alignment horizontal="right"/>
    </xf>
    <xf numFmtId="3" fontId="88" fillId="0" borderId="17" xfId="0" applyNumberFormat="1" applyFont="1" applyBorder="1" applyAlignment="1">
      <alignment horizontal="right"/>
    </xf>
    <xf numFmtId="3" fontId="88" fillId="0" borderId="0" xfId="0" applyNumberFormat="1" applyFont="1" applyAlignment="1">
      <alignment horizontal="right"/>
    </xf>
    <xf numFmtId="3" fontId="88" fillId="0" borderId="0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3" fontId="89" fillId="0" borderId="0" xfId="0" applyNumberFormat="1" applyFont="1" applyBorder="1" applyAlignment="1">
      <alignment horizontal="right"/>
    </xf>
    <xf numFmtId="3" fontId="89" fillId="34" borderId="17" xfId="0" applyNumberFormat="1" applyFont="1" applyFill="1" applyBorder="1" applyAlignment="1">
      <alignment horizontal="right"/>
    </xf>
    <xf numFmtId="0" fontId="0" fillId="35" borderId="0" xfId="0" applyFill="1" applyAlignment="1">
      <alignment/>
    </xf>
    <xf numFmtId="3" fontId="91" fillId="35" borderId="10" xfId="0" applyNumberFormat="1" applyFont="1" applyFill="1" applyBorder="1" applyAlignment="1">
      <alignment horizontal="right"/>
    </xf>
    <xf numFmtId="3" fontId="91" fillId="35" borderId="10" xfId="0" applyNumberFormat="1" applyFont="1" applyFill="1" applyBorder="1" applyAlignment="1">
      <alignment/>
    </xf>
    <xf numFmtId="0" fontId="88" fillId="34" borderId="11" xfId="0" applyFont="1" applyFill="1" applyBorder="1" applyAlignment="1">
      <alignment/>
    </xf>
    <xf numFmtId="0" fontId="92" fillId="0" borderId="0" xfId="0" applyFont="1" applyAlignment="1">
      <alignment/>
    </xf>
    <xf numFmtId="3" fontId="92" fillId="0" borderId="0" xfId="0" applyNumberFormat="1" applyFont="1" applyAlignment="1">
      <alignment/>
    </xf>
    <xf numFmtId="3" fontId="91" fillId="35" borderId="15" xfId="0" applyNumberFormat="1" applyFont="1" applyFill="1" applyBorder="1" applyAlignment="1">
      <alignment horizontal="right"/>
    </xf>
    <xf numFmtId="1" fontId="0" fillId="0" borderId="0" xfId="0" applyNumberFormat="1" applyAlignment="1">
      <alignment/>
    </xf>
    <xf numFmtId="1" fontId="88" fillId="0" borderId="0" xfId="0" applyNumberFormat="1" applyFont="1" applyBorder="1" applyAlignment="1">
      <alignment/>
    </xf>
    <xf numFmtId="1" fontId="88" fillId="0" borderId="16" xfId="0" applyNumberFormat="1" applyFont="1" applyBorder="1" applyAlignment="1">
      <alignment/>
    </xf>
    <xf numFmtId="1" fontId="88" fillId="33" borderId="18" xfId="0" applyNumberFormat="1" applyFont="1" applyFill="1" applyBorder="1" applyAlignment="1">
      <alignment/>
    </xf>
    <xf numFmtId="1" fontId="88" fillId="33" borderId="19" xfId="0" applyNumberFormat="1" applyFont="1" applyFill="1" applyBorder="1" applyAlignment="1">
      <alignment/>
    </xf>
    <xf numFmtId="3" fontId="88" fillId="0" borderId="20" xfId="0" applyNumberFormat="1" applyFont="1" applyBorder="1" applyAlignment="1">
      <alignment/>
    </xf>
    <xf numFmtId="0" fontId="3" fillId="0" borderId="0" xfId="0" applyFont="1" applyAlignment="1">
      <alignment horizontal="center"/>
    </xf>
    <xf numFmtId="3" fontId="12" fillId="0" borderId="15" xfId="0" applyNumberFormat="1" applyFont="1" applyBorder="1" applyAlignment="1">
      <alignment horizontal="right"/>
    </xf>
    <xf numFmtId="0" fontId="11" fillId="0" borderId="0" xfId="0" applyFont="1" applyBorder="1" applyAlignment="1">
      <alignment horizontal="center" wrapText="1"/>
    </xf>
    <xf numFmtId="3" fontId="12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center" wrapText="1"/>
    </xf>
    <xf numFmtId="3" fontId="12" fillId="0" borderId="15" xfId="0" applyNumberFormat="1" applyFont="1" applyBorder="1" applyAlignment="1">
      <alignment/>
    </xf>
    <xf numFmtId="0" fontId="9" fillId="35" borderId="15" xfId="0" applyFont="1" applyFill="1" applyBorder="1" applyAlignment="1">
      <alignment horizontal="center" vertical="center" wrapText="1"/>
    </xf>
    <xf numFmtId="0" fontId="10" fillId="35" borderId="15" xfId="0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6" fillId="0" borderId="2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2" xfId="0" applyFont="1" applyBorder="1" applyAlignment="1">
      <alignment/>
    </xf>
    <xf numFmtId="3" fontId="9" fillId="0" borderId="16" xfId="0" applyNumberFormat="1" applyFont="1" applyBorder="1" applyAlignment="1">
      <alignment horizontal="right"/>
    </xf>
    <xf numFmtId="0" fontId="0" fillId="0" borderId="23" xfId="0" applyBorder="1" applyAlignment="1">
      <alignment/>
    </xf>
    <xf numFmtId="0" fontId="11" fillId="0" borderId="24" xfId="0" applyFont="1" applyBorder="1" applyAlignment="1">
      <alignment horizontal="center" wrapText="1"/>
    </xf>
    <xf numFmtId="3" fontId="12" fillId="0" borderId="24" xfId="0" applyNumberFormat="1" applyFont="1" applyBorder="1" applyAlignment="1">
      <alignment horizontal="right"/>
    </xf>
    <xf numFmtId="3" fontId="9" fillId="0" borderId="25" xfId="0" applyNumberFormat="1" applyFont="1" applyBorder="1" applyAlignment="1">
      <alignment horizontal="right"/>
    </xf>
    <xf numFmtId="0" fontId="12" fillId="0" borderId="24" xfId="0" applyFont="1" applyBorder="1" applyAlignment="1">
      <alignment horizontal="center" wrapText="1"/>
    </xf>
    <xf numFmtId="3" fontId="12" fillId="0" borderId="0" xfId="0" applyNumberFormat="1" applyFont="1" applyBorder="1" applyAlignment="1">
      <alignment/>
    </xf>
    <xf numFmtId="3" fontId="12" fillId="0" borderId="24" xfId="0" applyNumberFormat="1" applyFont="1" applyBorder="1" applyAlignment="1">
      <alignment/>
    </xf>
    <xf numFmtId="0" fontId="6" fillId="0" borderId="21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22" xfId="0" applyFont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5" xfId="0" applyBorder="1" applyAlignment="1">
      <alignment/>
    </xf>
    <xf numFmtId="0" fontId="6" fillId="0" borderId="21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3" fontId="9" fillId="0" borderId="22" xfId="0" applyNumberFormat="1" applyFont="1" applyBorder="1" applyAlignment="1">
      <alignment horizontal="right"/>
    </xf>
    <xf numFmtId="0" fontId="4" fillId="34" borderId="0" xfId="0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/>
    </xf>
    <xf numFmtId="1" fontId="88" fillId="0" borderId="24" xfId="0" applyNumberFormat="1" applyFont="1" applyBorder="1" applyAlignment="1">
      <alignment/>
    </xf>
    <xf numFmtId="3" fontId="88" fillId="0" borderId="0" xfId="0" applyNumberFormat="1" applyFont="1" applyBorder="1" applyAlignment="1">
      <alignment horizontal="left" wrapText="1"/>
    </xf>
    <xf numFmtId="0" fontId="88" fillId="0" borderId="24" xfId="0" applyFont="1" applyBorder="1" applyAlignment="1">
      <alignment/>
    </xf>
    <xf numFmtId="3" fontId="88" fillId="0" borderId="24" xfId="0" applyNumberFormat="1" applyFont="1" applyBorder="1" applyAlignment="1">
      <alignment/>
    </xf>
    <xf numFmtId="0" fontId="88" fillId="0" borderId="12" xfId="0" applyFont="1" applyBorder="1" applyAlignment="1">
      <alignment/>
    </xf>
    <xf numFmtId="3" fontId="88" fillId="0" borderId="12" xfId="0" applyNumberFormat="1" applyFont="1" applyBorder="1" applyAlignment="1">
      <alignment/>
    </xf>
    <xf numFmtId="1" fontId="88" fillId="0" borderId="12" xfId="0" applyNumberFormat="1" applyFont="1" applyBorder="1" applyAlignment="1">
      <alignment/>
    </xf>
    <xf numFmtId="1" fontId="88" fillId="0" borderId="26" xfId="0" applyNumberFormat="1" applyFont="1" applyBorder="1" applyAlignment="1">
      <alignment/>
    </xf>
    <xf numFmtId="1" fontId="88" fillId="0" borderId="27" xfId="0" applyNumberFormat="1" applyFont="1" applyBorder="1" applyAlignment="1">
      <alignment/>
    </xf>
    <xf numFmtId="0" fontId="88" fillId="35" borderId="28" xfId="0" applyFont="1" applyFill="1" applyBorder="1" applyAlignment="1">
      <alignment/>
    </xf>
    <xf numFmtId="3" fontId="88" fillId="0" borderId="15" xfId="0" applyNumberFormat="1" applyFont="1" applyBorder="1" applyAlignment="1">
      <alignment/>
    </xf>
    <xf numFmtId="3" fontId="88" fillId="0" borderId="17" xfId="0" applyNumberFormat="1" applyFont="1" applyBorder="1" applyAlignment="1">
      <alignment/>
    </xf>
    <xf numFmtId="0" fontId="93" fillId="35" borderId="16" xfId="0" applyFont="1" applyFill="1" applyBorder="1" applyAlignment="1">
      <alignment horizontal="center" vertical="center" wrapText="1"/>
    </xf>
    <xf numFmtId="49" fontId="93" fillId="35" borderId="15" xfId="0" applyNumberFormat="1" applyFont="1" applyFill="1" applyBorder="1" applyAlignment="1">
      <alignment horizontal="center" vertical="center" wrapText="1"/>
    </xf>
    <xf numFmtId="0" fontId="93" fillId="35" borderId="15" xfId="0" applyFont="1" applyFill="1" applyBorder="1" applyAlignment="1">
      <alignment horizontal="center" vertical="center"/>
    </xf>
    <xf numFmtId="0" fontId="93" fillId="35" borderId="15" xfId="0" applyFont="1" applyFill="1" applyBorder="1" applyAlignment="1">
      <alignment horizontal="center" vertical="center" wrapText="1"/>
    </xf>
    <xf numFmtId="0" fontId="93" fillId="35" borderId="15" xfId="0" applyFont="1" applyFill="1" applyBorder="1" applyAlignment="1">
      <alignment textRotation="90" wrapText="1"/>
    </xf>
    <xf numFmtId="0" fontId="93" fillId="35" borderId="17" xfId="0" applyFont="1" applyFill="1" applyBorder="1" applyAlignment="1">
      <alignment horizontal="center" vertical="center"/>
    </xf>
    <xf numFmtId="0" fontId="93" fillId="35" borderId="26" xfId="0" applyFont="1" applyFill="1" applyBorder="1" applyAlignment="1">
      <alignment horizontal="center" vertical="center"/>
    </xf>
    <xf numFmtId="0" fontId="88" fillId="35" borderId="11" xfId="0" applyFont="1" applyFill="1" applyBorder="1" applyAlignment="1">
      <alignment/>
    </xf>
    <xf numFmtId="49" fontId="94" fillId="35" borderId="11" xfId="0" applyNumberFormat="1" applyFont="1" applyFill="1" applyBorder="1" applyAlignment="1">
      <alignment/>
    </xf>
    <xf numFmtId="0" fontId="88" fillId="35" borderId="29" xfId="0" applyFont="1" applyFill="1" applyBorder="1" applyAlignment="1">
      <alignment/>
    </xf>
    <xf numFmtId="3" fontId="89" fillId="33" borderId="30" xfId="0" applyNumberFormat="1" applyFont="1" applyFill="1" applyBorder="1" applyAlignment="1">
      <alignment/>
    </xf>
    <xf numFmtId="0" fontId="88" fillId="0" borderId="31" xfId="0" applyFont="1" applyBorder="1" applyAlignment="1">
      <alignment/>
    </xf>
    <xf numFmtId="0" fontId="88" fillId="34" borderId="0" xfId="0" applyFont="1" applyFill="1" applyBorder="1" applyAlignment="1">
      <alignment/>
    </xf>
    <xf numFmtId="49" fontId="89" fillId="35" borderId="10" xfId="0" applyNumberFormat="1" applyFont="1" applyFill="1" applyBorder="1" applyAlignment="1">
      <alignment horizontal="center" vertical="center"/>
    </xf>
    <xf numFmtId="49" fontId="88" fillId="0" borderId="15" xfId="0" applyNumberFormat="1" applyFont="1" applyBorder="1" applyAlignment="1">
      <alignment horizontal="center" vertical="center"/>
    </xf>
    <xf numFmtId="49" fontId="89" fillId="35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88" fillId="0" borderId="14" xfId="0" applyNumberFormat="1" applyFont="1" applyBorder="1" applyAlignment="1">
      <alignment horizontal="center" vertical="center"/>
    </xf>
    <xf numFmtId="3" fontId="94" fillId="35" borderId="17" xfId="0" applyNumberFormat="1" applyFont="1" applyFill="1" applyBorder="1" applyAlignment="1">
      <alignment/>
    </xf>
    <xf numFmtId="49" fontId="94" fillId="35" borderId="32" xfId="0" applyNumberFormat="1" applyFont="1" applyFill="1" applyBorder="1" applyAlignment="1">
      <alignment horizontal="center" vertical="center"/>
    </xf>
    <xf numFmtId="49" fontId="94" fillId="35" borderId="17" xfId="0" applyNumberFormat="1" applyFont="1" applyFill="1" applyBorder="1" applyAlignment="1">
      <alignment horizontal="center" vertical="center"/>
    </xf>
    <xf numFmtId="49" fontId="88" fillId="0" borderId="33" xfId="0" applyNumberFormat="1" applyFont="1" applyBorder="1" applyAlignment="1">
      <alignment horizontal="center" vertical="center"/>
    </xf>
    <xf numFmtId="49" fontId="88" fillId="0" borderId="20" xfId="0" applyNumberFormat="1" applyFont="1" applyBorder="1" applyAlignment="1">
      <alignment horizontal="center" vertical="center"/>
    </xf>
    <xf numFmtId="49" fontId="88" fillId="0" borderId="32" xfId="0" applyNumberFormat="1" applyFont="1" applyBorder="1" applyAlignment="1">
      <alignment horizontal="center" vertical="center"/>
    </xf>
    <xf numFmtId="49" fontId="88" fillId="0" borderId="17" xfId="0" applyNumberFormat="1" applyFont="1" applyBorder="1" applyAlignment="1">
      <alignment horizontal="center" vertical="center"/>
    </xf>
    <xf numFmtId="49" fontId="89" fillId="35" borderId="34" xfId="0" applyNumberFormat="1" applyFont="1" applyFill="1" applyBorder="1" applyAlignment="1">
      <alignment horizontal="center" vertical="center"/>
    </xf>
    <xf numFmtId="49" fontId="89" fillId="35" borderId="30" xfId="0" applyNumberFormat="1" applyFont="1" applyFill="1" applyBorder="1" applyAlignment="1">
      <alignment horizontal="center" vertical="center"/>
    </xf>
    <xf numFmtId="49" fontId="88" fillId="0" borderId="24" xfId="0" applyNumberFormat="1" applyFont="1" applyBorder="1" applyAlignment="1">
      <alignment horizontal="center" vertical="center"/>
    </xf>
    <xf numFmtId="49" fontId="88" fillId="0" borderId="11" xfId="0" applyNumberFormat="1" applyFont="1" applyBorder="1" applyAlignment="1">
      <alignment horizontal="center" vertical="center"/>
    </xf>
    <xf numFmtId="0" fontId="88" fillId="0" borderId="11" xfId="0" applyFont="1" applyBorder="1" applyAlignment="1">
      <alignment/>
    </xf>
    <xf numFmtId="3" fontId="88" fillId="0" borderId="11" xfId="0" applyNumberFormat="1" applyFont="1" applyBorder="1" applyAlignment="1">
      <alignment/>
    </xf>
    <xf numFmtId="1" fontId="88" fillId="0" borderId="11" xfId="0" applyNumberFormat="1" applyFont="1" applyBorder="1" applyAlignment="1">
      <alignment/>
    </xf>
    <xf numFmtId="49" fontId="89" fillId="34" borderId="11" xfId="0" applyNumberFormat="1" applyFont="1" applyFill="1" applyBorder="1" applyAlignment="1">
      <alignment horizontal="center" vertical="center"/>
    </xf>
    <xf numFmtId="0" fontId="89" fillId="34" borderId="11" xfId="0" applyFont="1" applyFill="1" applyBorder="1" applyAlignment="1">
      <alignment wrapText="1"/>
    </xf>
    <xf numFmtId="3" fontId="88" fillId="34" borderId="11" xfId="0" applyNumberFormat="1" applyFont="1" applyFill="1" applyBorder="1" applyAlignment="1">
      <alignment/>
    </xf>
    <xf numFmtId="1" fontId="88" fillId="34" borderId="11" xfId="0" applyNumberFormat="1" applyFont="1" applyFill="1" applyBorder="1" applyAlignment="1">
      <alignment/>
    </xf>
    <xf numFmtId="49" fontId="89" fillId="35" borderId="35" xfId="0" applyNumberFormat="1" applyFont="1" applyFill="1" applyBorder="1" applyAlignment="1">
      <alignment horizontal="center" vertical="center"/>
    </xf>
    <xf numFmtId="49" fontId="89" fillId="35" borderId="36" xfId="0" applyNumberFormat="1" applyFont="1" applyFill="1" applyBorder="1" applyAlignment="1">
      <alignment horizontal="center" vertical="center"/>
    </xf>
    <xf numFmtId="3" fontId="89" fillId="33" borderId="36" xfId="0" applyNumberFormat="1" applyFont="1" applyFill="1" applyBorder="1" applyAlignment="1">
      <alignment/>
    </xf>
    <xf numFmtId="1" fontId="88" fillId="33" borderId="37" xfId="0" applyNumberFormat="1" applyFont="1" applyFill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/>
    </xf>
    <xf numFmtId="1" fontId="0" fillId="0" borderId="11" xfId="0" applyNumberFormat="1" applyBorder="1" applyAlignment="1">
      <alignment/>
    </xf>
    <xf numFmtId="3" fontId="92" fillId="34" borderId="15" xfId="0" applyNumberFormat="1" applyFont="1" applyFill="1" applyBorder="1" applyAlignment="1">
      <alignment horizontal="right"/>
    </xf>
    <xf numFmtId="3" fontId="92" fillId="34" borderId="17" xfId="0" applyNumberFormat="1" applyFont="1" applyFill="1" applyBorder="1" applyAlignment="1">
      <alignment horizontal="right"/>
    </xf>
    <xf numFmtId="3" fontId="88" fillId="34" borderId="15" xfId="0" applyNumberFormat="1" applyFont="1" applyFill="1" applyBorder="1" applyAlignment="1">
      <alignment horizontal="right"/>
    </xf>
    <xf numFmtId="49" fontId="94" fillId="34" borderId="0" xfId="0" applyNumberFormat="1" applyFont="1" applyFill="1" applyBorder="1" applyAlignment="1">
      <alignment horizontal="center" vertical="center"/>
    </xf>
    <xf numFmtId="0" fontId="94" fillId="34" borderId="0" xfId="0" applyFont="1" applyFill="1" applyBorder="1" applyAlignment="1">
      <alignment/>
    </xf>
    <xf numFmtId="3" fontId="94" fillId="34" borderId="0" xfId="0" applyNumberFormat="1" applyFont="1" applyFill="1" applyBorder="1" applyAlignment="1">
      <alignment/>
    </xf>
    <xf numFmtId="1" fontId="88" fillId="34" borderId="0" xfId="0" applyNumberFormat="1" applyFont="1" applyFill="1" applyBorder="1" applyAlignment="1">
      <alignment/>
    </xf>
    <xf numFmtId="0" fontId="0" fillId="0" borderId="0" xfId="0" applyAlignment="1">
      <alignment wrapText="1"/>
    </xf>
    <xf numFmtId="49" fontId="88" fillId="0" borderId="15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3" fontId="9" fillId="0" borderId="24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0" fontId="11" fillId="0" borderId="12" xfId="0" applyFont="1" applyBorder="1" applyAlignment="1">
      <alignment horizontal="center" vertical="center" wrapText="1"/>
    </xf>
    <xf numFmtId="3" fontId="12" fillId="0" borderId="12" xfId="0" applyNumberFormat="1" applyFont="1" applyBorder="1" applyAlignment="1">
      <alignment horizontal="right"/>
    </xf>
    <xf numFmtId="3" fontId="9" fillId="0" borderId="12" xfId="0" applyNumberFormat="1" applyFont="1" applyBorder="1" applyAlignment="1">
      <alignment horizontal="right"/>
    </xf>
    <xf numFmtId="0" fontId="11" fillId="0" borderId="24" xfId="0" applyFont="1" applyBorder="1" applyAlignment="1">
      <alignment horizontal="center" vertical="center" wrapText="1"/>
    </xf>
    <xf numFmtId="0" fontId="86" fillId="0" borderId="0" xfId="0" applyFont="1" applyAlignment="1">
      <alignment horizontal="left"/>
    </xf>
    <xf numFmtId="0" fontId="6" fillId="34" borderId="21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22" xfId="0" applyFont="1" applyFill="1" applyBorder="1" applyAlignment="1">
      <alignment/>
    </xf>
    <xf numFmtId="0" fontId="88" fillId="0" borderId="12" xfId="0" applyFont="1" applyBorder="1" applyAlignment="1">
      <alignment wrapText="1"/>
    </xf>
    <xf numFmtId="0" fontId="93" fillId="35" borderId="14" xfId="0" applyFont="1" applyFill="1" applyBorder="1" applyAlignment="1">
      <alignment textRotation="90" wrapText="1"/>
    </xf>
    <xf numFmtId="0" fontId="0" fillId="0" borderId="0" xfId="0" applyFont="1" applyAlignment="1">
      <alignment/>
    </xf>
    <xf numFmtId="0" fontId="88" fillId="0" borderId="0" xfId="0" applyFont="1" applyBorder="1" applyAlignment="1">
      <alignment/>
    </xf>
    <xf numFmtId="0" fontId="89" fillId="0" borderId="0" xfId="0" applyFont="1" applyAlignment="1">
      <alignment/>
    </xf>
    <xf numFmtId="3" fontId="89" fillId="0" borderId="0" xfId="0" applyNumberFormat="1" applyFont="1" applyAlignment="1">
      <alignment/>
    </xf>
    <xf numFmtId="3" fontId="92" fillId="0" borderId="15" xfId="0" applyNumberFormat="1" applyFont="1" applyBorder="1" applyAlignment="1">
      <alignment/>
    </xf>
    <xf numFmtId="3" fontId="92" fillId="0" borderId="17" xfId="0" applyNumberFormat="1" applyFont="1" applyBorder="1" applyAlignment="1">
      <alignment/>
    </xf>
    <xf numFmtId="3" fontId="92" fillId="34" borderId="15" xfId="0" applyNumberFormat="1" applyFont="1" applyFill="1" applyBorder="1" applyAlignment="1">
      <alignment/>
    </xf>
    <xf numFmtId="3" fontId="95" fillId="0" borderId="0" xfId="0" applyNumberFormat="1" applyFont="1" applyBorder="1" applyAlignment="1">
      <alignment horizontal="right"/>
    </xf>
    <xf numFmtId="0" fontId="92" fillId="34" borderId="11" xfId="0" applyFont="1" applyFill="1" applyBorder="1" applyAlignment="1">
      <alignment/>
    </xf>
    <xf numFmtId="3" fontId="92" fillId="0" borderId="17" xfId="0" applyNumberFormat="1" applyFont="1" applyBorder="1" applyAlignment="1">
      <alignment horizontal="right"/>
    </xf>
    <xf numFmtId="3" fontId="92" fillId="0" borderId="15" xfId="0" applyNumberFormat="1" applyFont="1" applyBorder="1" applyAlignment="1">
      <alignment horizontal="right"/>
    </xf>
    <xf numFmtId="3" fontId="92" fillId="34" borderId="15" xfId="0" applyNumberFormat="1" applyFont="1" applyFill="1" applyBorder="1" applyAlignment="1">
      <alignment/>
    </xf>
    <xf numFmtId="3" fontId="92" fillId="34" borderId="17" xfId="0" applyNumberFormat="1" applyFont="1" applyFill="1" applyBorder="1" applyAlignment="1">
      <alignment/>
    </xf>
    <xf numFmtId="3" fontId="49" fillId="34" borderId="15" xfId="0" applyNumberFormat="1" applyFont="1" applyFill="1" applyBorder="1" applyAlignment="1">
      <alignment/>
    </xf>
    <xf numFmtId="3" fontId="92" fillId="0" borderId="0" xfId="0" applyNumberFormat="1" applyFont="1" applyAlignment="1">
      <alignment horizontal="right"/>
    </xf>
    <xf numFmtId="3" fontId="92" fillId="0" borderId="0" xfId="0" applyNumberFormat="1" applyFont="1" applyBorder="1" applyAlignment="1">
      <alignment horizontal="right"/>
    </xf>
    <xf numFmtId="3" fontId="94" fillId="35" borderId="10" xfId="0" applyNumberFormat="1" applyFont="1" applyFill="1" applyBorder="1" applyAlignment="1">
      <alignment horizontal="right"/>
    </xf>
    <xf numFmtId="3" fontId="94" fillId="35" borderId="30" xfId="0" applyNumberFormat="1" applyFont="1" applyFill="1" applyBorder="1" applyAlignment="1">
      <alignment horizontal="right"/>
    </xf>
    <xf numFmtId="0" fontId="86" fillId="0" borderId="0" xfId="0" applyFont="1" applyAlignment="1">
      <alignment/>
    </xf>
    <xf numFmtId="3" fontId="96" fillId="0" borderId="0" xfId="0" applyNumberFormat="1" applyFont="1" applyAlignment="1">
      <alignment horizontal="right"/>
    </xf>
    <xf numFmtId="3" fontId="94" fillId="35" borderId="10" xfId="0" applyNumberFormat="1" applyFont="1" applyFill="1" applyBorder="1" applyAlignment="1">
      <alignment/>
    </xf>
    <xf numFmtId="3" fontId="97" fillId="0" borderId="15" xfId="0" applyNumberFormat="1" applyFont="1" applyBorder="1" applyAlignment="1">
      <alignment horizontal="right"/>
    </xf>
    <xf numFmtId="3" fontId="92" fillId="0" borderId="0" xfId="0" applyNumberFormat="1" applyFont="1" applyBorder="1" applyAlignment="1">
      <alignment/>
    </xf>
    <xf numFmtId="3" fontId="94" fillId="35" borderId="15" xfId="0" applyNumberFormat="1" applyFont="1" applyFill="1" applyBorder="1" applyAlignment="1">
      <alignment horizontal="right"/>
    </xf>
    <xf numFmtId="3" fontId="92" fillId="0" borderId="12" xfId="0" applyNumberFormat="1" applyFont="1" applyBorder="1" applyAlignment="1">
      <alignment horizontal="right"/>
    </xf>
    <xf numFmtId="3" fontId="95" fillId="0" borderId="12" xfId="0" applyNumberFormat="1" applyFont="1" applyBorder="1" applyAlignment="1">
      <alignment horizontal="right"/>
    </xf>
    <xf numFmtId="3" fontId="92" fillId="0" borderId="20" xfId="0" applyNumberFormat="1" applyFont="1" applyBorder="1" applyAlignment="1">
      <alignment horizontal="right"/>
    </xf>
    <xf numFmtId="1" fontId="93" fillId="33" borderId="26" xfId="0" applyNumberFormat="1" applyFont="1" applyFill="1" applyBorder="1" applyAlignment="1">
      <alignment/>
    </xf>
    <xf numFmtId="49" fontId="90" fillId="35" borderId="34" xfId="0" applyNumberFormat="1" applyFont="1" applyFill="1" applyBorder="1" applyAlignment="1">
      <alignment horizontal="center" vertical="center"/>
    </xf>
    <xf numFmtId="49" fontId="90" fillId="35" borderId="30" xfId="0" applyNumberFormat="1" applyFont="1" applyFill="1" applyBorder="1" applyAlignment="1">
      <alignment horizontal="center" vertical="center"/>
    </xf>
    <xf numFmtId="3" fontId="90" fillId="35" borderId="30" xfId="0" applyNumberFormat="1" applyFont="1" applyFill="1" applyBorder="1" applyAlignment="1">
      <alignment/>
    </xf>
    <xf numFmtId="1" fontId="90" fillId="33" borderId="19" xfId="0" applyNumberFormat="1" applyFont="1" applyFill="1" applyBorder="1" applyAlignment="1">
      <alignment/>
    </xf>
    <xf numFmtId="3" fontId="88" fillId="34" borderId="15" xfId="0" applyNumberFormat="1" applyFont="1" applyFill="1" applyBorder="1" applyAlignment="1">
      <alignment/>
    </xf>
    <xf numFmtId="3" fontId="88" fillId="34" borderId="17" xfId="0" applyNumberFormat="1" applyFont="1" applyFill="1" applyBorder="1" applyAlignment="1">
      <alignment/>
    </xf>
    <xf numFmtId="3" fontId="52" fillId="34" borderId="15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86" fillId="0" borderId="0" xfId="0" applyFont="1" applyAlignment="1">
      <alignment horizontal="center"/>
    </xf>
    <xf numFmtId="0" fontId="98" fillId="0" borderId="0" xfId="0" applyFont="1" applyBorder="1" applyAlignment="1">
      <alignment horizontal="center"/>
    </xf>
    <xf numFmtId="3" fontId="12" fillId="0" borderId="17" xfId="0" applyNumberFormat="1" applyFont="1" applyBorder="1" applyAlignment="1">
      <alignment horizontal="right"/>
    </xf>
    <xf numFmtId="3" fontId="9" fillId="0" borderId="26" xfId="0" applyNumberFormat="1" applyFont="1" applyBorder="1" applyAlignment="1">
      <alignment horizontal="right"/>
    </xf>
    <xf numFmtId="0" fontId="89" fillId="34" borderId="11" xfId="0" applyFont="1" applyFill="1" applyBorder="1" applyAlignment="1">
      <alignment/>
    </xf>
    <xf numFmtId="3" fontId="89" fillId="34" borderId="11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1" fontId="88" fillId="33" borderId="26" xfId="0" applyNumberFormat="1" applyFont="1" applyFill="1" applyBorder="1" applyAlignment="1">
      <alignment/>
    </xf>
    <xf numFmtId="1" fontId="88" fillId="34" borderId="16" xfId="0" applyNumberFormat="1" applyFont="1" applyFill="1" applyBorder="1" applyAlignment="1">
      <alignment/>
    </xf>
    <xf numFmtId="1" fontId="88" fillId="34" borderId="26" xfId="0" applyNumberFormat="1" applyFont="1" applyFill="1" applyBorder="1" applyAlignment="1">
      <alignment/>
    </xf>
    <xf numFmtId="49" fontId="89" fillId="35" borderId="32" xfId="0" applyNumberFormat="1" applyFont="1" applyFill="1" applyBorder="1" applyAlignment="1">
      <alignment horizontal="center" vertical="center"/>
    </xf>
    <xf numFmtId="49" fontId="89" fillId="35" borderId="17" xfId="0" applyNumberFormat="1" applyFont="1" applyFill="1" applyBorder="1" applyAlignment="1">
      <alignment horizontal="center" vertical="center"/>
    </xf>
    <xf numFmtId="3" fontId="89" fillId="33" borderId="17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3" fontId="88" fillId="0" borderId="20" xfId="0" applyNumberFormat="1" applyFont="1" applyBorder="1" applyAlignment="1">
      <alignment horizontal="right"/>
    </xf>
    <xf numFmtId="3" fontId="91" fillId="35" borderId="38" xfId="0" applyNumberFormat="1" applyFont="1" applyFill="1" applyBorder="1" applyAlignment="1">
      <alignment horizontal="right"/>
    </xf>
    <xf numFmtId="3" fontId="91" fillId="35" borderId="18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3" fontId="92" fillId="0" borderId="24" xfId="0" applyNumberFormat="1" applyFont="1" applyBorder="1" applyAlignment="1">
      <alignment horizontal="right"/>
    </xf>
    <xf numFmtId="3" fontId="95" fillId="0" borderId="24" xfId="0" applyNumberFormat="1" applyFont="1" applyBorder="1" applyAlignment="1">
      <alignment horizontal="right"/>
    </xf>
    <xf numFmtId="0" fontId="23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3" fontId="94" fillId="35" borderId="18" xfId="0" applyNumberFormat="1" applyFont="1" applyFill="1" applyBorder="1" applyAlignment="1">
      <alignment/>
    </xf>
    <xf numFmtId="0" fontId="93" fillId="35" borderId="17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90" fillId="35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88" fillId="0" borderId="39" xfId="0" applyFont="1" applyBorder="1" applyAlignment="1">
      <alignment/>
    </xf>
    <xf numFmtId="0" fontId="88" fillId="0" borderId="31" xfId="0" applyFont="1" applyBorder="1" applyAlignment="1">
      <alignment/>
    </xf>
    <xf numFmtId="0" fontId="88" fillId="34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0" fillId="0" borderId="40" xfId="0" applyBorder="1" applyAlignment="1">
      <alignment/>
    </xf>
    <xf numFmtId="49" fontId="89" fillId="34" borderId="41" xfId="0" applyNumberFormat="1" applyFont="1" applyFill="1" applyBorder="1" applyAlignment="1">
      <alignment horizontal="center" vertical="center"/>
    </xf>
    <xf numFmtId="49" fontId="89" fillId="34" borderId="42" xfId="0" applyNumberFormat="1" applyFont="1" applyFill="1" applyBorder="1" applyAlignment="1">
      <alignment horizontal="center" vertical="center"/>
    </xf>
    <xf numFmtId="3" fontId="88" fillId="34" borderId="42" xfId="0" applyNumberFormat="1" applyFont="1" applyFill="1" applyBorder="1" applyAlignment="1">
      <alignment/>
    </xf>
    <xf numFmtId="1" fontId="88" fillId="34" borderId="43" xfId="0" applyNumberFormat="1" applyFont="1" applyFill="1" applyBorder="1" applyAlignment="1">
      <alignment/>
    </xf>
    <xf numFmtId="3" fontId="92" fillId="34" borderId="20" xfId="0" applyNumberFormat="1" applyFont="1" applyFill="1" applyBorder="1" applyAlignment="1">
      <alignment horizontal="right"/>
    </xf>
    <xf numFmtId="3" fontId="88" fillId="34" borderId="20" xfId="0" applyNumberFormat="1" applyFont="1" applyFill="1" applyBorder="1" applyAlignment="1">
      <alignment horizontal="right"/>
    </xf>
    <xf numFmtId="0" fontId="86" fillId="0" borderId="0" xfId="0" applyFont="1" applyAlignment="1">
      <alignment horizontal="right"/>
    </xf>
    <xf numFmtId="0" fontId="0" fillId="0" borderId="0" xfId="0" applyAlignment="1">
      <alignment/>
    </xf>
    <xf numFmtId="0" fontId="0" fillId="34" borderId="0" xfId="0" applyFill="1" applyAlignment="1">
      <alignment horizontal="center"/>
    </xf>
    <xf numFmtId="0" fontId="8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94" fillId="34" borderId="0" xfId="0" applyFont="1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0" fontId="99" fillId="0" borderId="0" xfId="0" applyFont="1" applyAlignment="1">
      <alignment horizontal="center" wrapText="1"/>
    </xf>
    <xf numFmtId="0" fontId="94" fillId="34" borderId="0" xfId="0" applyFont="1" applyFill="1" applyAlignment="1">
      <alignment horizontal="center" wrapText="1"/>
    </xf>
    <xf numFmtId="0" fontId="92" fillId="0" borderId="0" xfId="0" applyFont="1" applyAlignment="1">
      <alignment horizontal="center"/>
    </xf>
    <xf numFmtId="0" fontId="86" fillId="34" borderId="0" xfId="0" applyFont="1" applyFill="1" applyAlignment="1">
      <alignment horizontal="center" wrapText="1"/>
    </xf>
    <xf numFmtId="0" fontId="91" fillId="0" borderId="0" xfId="0" applyFont="1" applyAlignment="1">
      <alignment horizontal="center" wrapText="1"/>
    </xf>
    <xf numFmtId="0" fontId="86" fillId="0" borderId="0" xfId="0" applyFont="1" applyBorder="1" applyAlignment="1">
      <alignment horizontal="center" wrapText="1"/>
    </xf>
    <xf numFmtId="0" fontId="90" fillId="35" borderId="18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88" fillId="0" borderId="26" xfId="0" applyNumberFormat="1" applyFont="1" applyBorder="1" applyAlignment="1">
      <alignment horizontal="right"/>
    </xf>
    <xf numFmtId="3" fontId="88" fillId="0" borderId="24" xfId="0" applyNumberFormat="1" applyFont="1" applyBorder="1" applyAlignment="1">
      <alignment horizontal="left" vertical="center" wrapText="1"/>
    </xf>
    <xf numFmtId="3" fontId="88" fillId="0" borderId="24" xfId="0" applyNumberFormat="1" applyFont="1" applyBorder="1" applyAlignment="1">
      <alignment horizontal="right"/>
    </xf>
    <xf numFmtId="3" fontId="91" fillId="35" borderId="16" xfId="0" applyNumberFormat="1" applyFont="1" applyFill="1" applyBorder="1" applyAlignment="1">
      <alignment horizontal="right"/>
    </xf>
    <xf numFmtId="3" fontId="88" fillId="34" borderId="16" xfId="0" applyNumberFormat="1" applyFont="1" applyFill="1" applyBorder="1" applyAlignment="1">
      <alignment horizontal="right"/>
    </xf>
    <xf numFmtId="3" fontId="88" fillId="0" borderId="12" xfId="0" applyNumberFormat="1" applyFont="1" applyBorder="1" applyAlignment="1">
      <alignment horizontal="left" vertical="center" wrapText="1"/>
    </xf>
    <xf numFmtId="3" fontId="88" fillId="0" borderId="12" xfId="0" applyNumberFormat="1" applyFont="1" applyBorder="1" applyAlignment="1">
      <alignment horizontal="right"/>
    </xf>
    <xf numFmtId="3" fontId="94" fillId="35" borderId="44" xfId="0" applyNumberFormat="1" applyFont="1" applyFill="1" applyBorder="1" applyAlignment="1">
      <alignment horizontal="right"/>
    </xf>
    <xf numFmtId="3" fontId="91" fillId="35" borderId="44" xfId="0" applyNumberFormat="1" applyFont="1" applyFill="1" applyBorder="1" applyAlignment="1">
      <alignment horizontal="right"/>
    </xf>
    <xf numFmtId="3" fontId="91" fillId="35" borderId="45" xfId="0" applyNumberFormat="1" applyFont="1" applyFill="1" applyBorder="1" applyAlignment="1">
      <alignment horizontal="right"/>
    </xf>
    <xf numFmtId="3" fontId="88" fillId="34" borderId="27" xfId="0" applyNumberFormat="1" applyFont="1" applyFill="1" applyBorder="1" applyAlignment="1">
      <alignment horizontal="right"/>
    </xf>
    <xf numFmtId="3" fontId="92" fillId="0" borderId="44" xfId="0" applyNumberFormat="1" applyFont="1" applyBorder="1" applyAlignment="1">
      <alignment/>
    </xf>
    <xf numFmtId="3" fontId="88" fillId="0" borderId="44" xfId="0" applyNumberFormat="1" applyFont="1" applyBorder="1" applyAlignment="1">
      <alignment/>
    </xf>
    <xf numFmtId="3" fontId="88" fillId="0" borderId="45" xfId="0" applyNumberFormat="1" applyFont="1" applyBorder="1" applyAlignment="1">
      <alignment/>
    </xf>
    <xf numFmtId="3" fontId="92" fillId="0" borderId="16" xfId="0" applyNumberFormat="1" applyFont="1" applyBorder="1" applyAlignment="1">
      <alignment horizontal="right"/>
    </xf>
    <xf numFmtId="3" fontId="92" fillId="0" borderId="26" xfId="0" applyNumberFormat="1" applyFont="1" applyBorder="1" applyAlignment="1">
      <alignment horizontal="right"/>
    </xf>
    <xf numFmtId="3" fontId="94" fillId="35" borderId="19" xfId="0" applyNumberFormat="1" applyFont="1" applyFill="1" applyBorder="1" applyAlignment="1">
      <alignment horizontal="right"/>
    </xf>
    <xf numFmtId="3" fontId="92" fillId="34" borderId="26" xfId="0" applyNumberFormat="1" applyFont="1" applyFill="1" applyBorder="1" applyAlignment="1">
      <alignment horizontal="right"/>
    </xf>
    <xf numFmtId="3" fontId="91" fillId="35" borderId="18" xfId="0" applyNumberFormat="1" applyFont="1" applyFill="1" applyBorder="1" applyAlignment="1">
      <alignment/>
    </xf>
    <xf numFmtId="3" fontId="92" fillId="0" borderId="16" xfId="0" applyNumberFormat="1" applyFont="1" applyBorder="1" applyAlignment="1">
      <alignment/>
    </xf>
    <xf numFmtId="3" fontId="92" fillId="0" borderId="26" xfId="0" applyNumberFormat="1" applyFont="1" applyBorder="1" applyAlignment="1">
      <alignment/>
    </xf>
    <xf numFmtId="3" fontId="92" fillId="34" borderId="16" xfId="0" applyNumberFormat="1" applyFont="1" applyFill="1" applyBorder="1" applyAlignment="1">
      <alignment horizontal="right"/>
    </xf>
    <xf numFmtId="3" fontId="97" fillId="0" borderId="16" xfId="0" applyNumberFormat="1" applyFont="1" applyBorder="1" applyAlignment="1">
      <alignment horizontal="right"/>
    </xf>
    <xf numFmtId="3" fontId="89" fillId="34" borderId="26" xfId="0" applyNumberFormat="1" applyFont="1" applyFill="1" applyBorder="1" applyAlignment="1">
      <alignment horizontal="right"/>
    </xf>
    <xf numFmtId="3" fontId="92" fillId="0" borderId="27" xfId="0" applyNumberFormat="1" applyFont="1" applyBorder="1" applyAlignment="1">
      <alignment horizontal="right"/>
    </xf>
    <xf numFmtId="3" fontId="94" fillId="35" borderId="30" xfId="0" applyNumberFormat="1" applyFont="1" applyFill="1" applyBorder="1" applyAlignment="1">
      <alignment/>
    </xf>
    <xf numFmtId="3" fontId="91" fillId="35" borderId="30" xfId="0" applyNumberFormat="1" applyFont="1" applyFill="1" applyBorder="1" applyAlignment="1">
      <alignment/>
    </xf>
    <xf numFmtId="3" fontId="91" fillId="35" borderId="19" xfId="0" applyNumberFormat="1" applyFont="1" applyFill="1" applyBorder="1" applyAlignment="1">
      <alignment/>
    </xf>
    <xf numFmtId="0" fontId="88" fillId="0" borderId="11" xfId="0" applyFont="1" applyBorder="1" applyAlignment="1">
      <alignment wrapText="1"/>
    </xf>
    <xf numFmtId="3" fontId="88" fillId="0" borderId="11" xfId="0" applyNumberFormat="1" applyFont="1" applyBorder="1" applyAlignment="1">
      <alignment horizontal="right"/>
    </xf>
    <xf numFmtId="0" fontId="88" fillId="34" borderId="0" xfId="0" applyFont="1" applyFill="1" applyBorder="1" applyAlignment="1">
      <alignment wrapText="1"/>
    </xf>
    <xf numFmtId="3" fontId="92" fillId="34" borderId="0" xfId="0" applyNumberFormat="1" applyFont="1" applyFill="1" applyBorder="1" applyAlignment="1">
      <alignment horizontal="right"/>
    </xf>
    <xf numFmtId="3" fontId="95" fillId="34" borderId="0" xfId="0" applyNumberFormat="1" applyFont="1" applyFill="1" applyBorder="1" applyAlignment="1">
      <alignment horizontal="right"/>
    </xf>
    <xf numFmtId="3" fontId="88" fillId="34" borderId="0" xfId="0" applyNumberFormat="1" applyFont="1" applyFill="1" applyBorder="1" applyAlignment="1">
      <alignment horizontal="right"/>
    </xf>
    <xf numFmtId="3" fontId="25" fillId="0" borderId="15" xfId="0" applyNumberFormat="1" applyFont="1" applyFill="1" applyBorder="1" applyAlignment="1">
      <alignment/>
    </xf>
    <xf numFmtId="3" fontId="89" fillId="0" borderId="16" xfId="0" applyNumberFormat="1" applyFont="1" applyBorder="1" applyAlignment="1">
      <alignment/>
    </xf>
    <xf numFmtId="3" fontId="89" fillId="0" borderId="15" xfId="0" applyNumberFormat="1" applyFont="1" applyBorder="1" applyAlignment="1">
      <alignment/>
    </xf>
    <xf numFmtId="3" fontId="89" fillId="34" borderId="15" xfId="0" applyNumberFormat="1" applyFont="1" applyFill="1" applyBorder="1" applyAlignment="1">
      <alignment/>
    </xf>
    <xf numFmtId="3" fontId="89" fillId="34" borderId="15" xfId="0" applyNumberFormat="1" applyFont="1" applyFill="1" applyBorder="1" applyAlignment="1">
      <alignment/>
    </xf>
    <xf numFmtId="3" fontId="89" fillId="34" borderId="16" xfId="0" applyNumberFormat="1" applyFont="1" applyFill="1" applyBorder="1" applyAlignment="1">
      <alignment/>
    </xf>
    <xf numFmtId="3" fontId="89" fillId="0" borderId="17" xfId="0" applyNumberFormat="1" applyFont="1" applyBorder="1" applyAlignment="1">
      <alignment/>
    </xf>
    <xf numFmtId="3" fontId="89" fillId="0" borderId="26" xfId="0" applyNumberFormat="1" applyFont="1" applyBorder="1" applyAlignment="1">
      <alignment/>
    </xf>
    <xf numFmtId="0" fontId="0" fillId="0" borderId="0" xfId="0" applyFill="1" applyAlignment="1">
      <alignment/>
    </xf>
    <xf numFmtId="0" fontId="89" fillId="0" borderId="0" xfId="0" applyFont="1" applyFill="1" applyAlignment="1">
      <alignment/>
    </xf>
    <xf numFmtId="3" fontId="97" fillId="0" borderId="0" xfId="0" applyNumberFormat="1" applyFont="1" applyFill="1" applyAlignment="1">
      <alignment/>
    </xf>
    <xf numFmtId="3" fontId="89" fillId="0" borderId="0" xfId="0" applyNumberFormat="1" applyFont="1" applyFill="1" applyAlignment="1">
      <alignment/>
    </xf>
    <xf numFmtId="3" fontId="92" fillId="0" borderId="0" xfId="0" applyNumberFormat="1" applyFont="1" applyFill="1" applyAlignment="1">
      <alignment/>
    </xf>
    <xf numFmtId="3" fontId="94" fillId="0" borderId="19" xfId="0" applyNumberFormat="1" applyFont="1" applyFill="1" applyBorder="1" applyAlignment="1">
      <alignment/>
    </xf>
    <xf numFmtId="3" fontId="95" fillId="0" borderId="15" xfId="0" applyNumberFormat="1" applyFont="1" applyFill="1" applyBorder="1" applyAlignment="1">
      <alignment/>
    </xf>
    <xf numFmtId="1" fontId="88" fillId="0" borderId="15" xfId="0" applyNumberFormat="1" applyFont="1" applyFill="1" applyBorder="1" applyAlignment="1">
      <alignment/>
    </xf>
    <xf numFmtId="3" fontId="96" fillId="0" borderId="15" xfId="0" applyNumberFormat="1" applyFont="1" applyFill="1" applyBorder="1" applyAlignment="1">
      <alignment/>
    </xf>
    <xf numFmtId="1" fontId="0" fillId="0" borderId="15" xfId="0" applyNumberFormat="1" applyFill="1" applyBorder="1" applyAlignment="1">
      <alignment/>
    </xf>
    <xf numFmtId="3" fontId="95" fillId="0" borderId="17" xfId="0" applyNumberFormat="1" applyFont="1" applyFill="1" applyBorder="1" applyAlignment="1">
      <alignment/>
    </xf>
    <xf numFmtId="1" fontId="88" fillId="0" borderId="17" xfId="0" applyNumberFormat="1" applyFont="1" applyFill="1" applyBorder="1" applyAlignment="1">
      <alignment/>
    </xf>
    <xf numFmtId="0" fontId="88" fillId="0" borderId="11" xfId="0" applyFont="1" applyFill="1" applyBorder="1" applyAlignment="1">
      <alignment horizontal="center"/>
    </xf>
    <xf numFmtId="0" fontId="88" fillId="0" borderId="11" xfId="0" applyFont="1" applyFill="1" applyBorder="1" applyAlignment="1">
      <alignment/>
    </xf>
    <xf numFmtId="0" fontId="92" fillId="0" borderId="11" xfId="0" applyFont="1" applyFill="1" applyBorder="1" applyAlignment="1">
      <alignment/>
    </xf>
    <xf numFmtId="1" fontId="88" fillId="0" borderId="11" xfId="0" applyNumberFormat="1" applyFont="1" applyFill="1" applyBorder="1" applyAlignment="1">
      <alignment/>
    </xf>
    <xf numFmtId="3" fontId="88" fillId="0" borderId="15" xfId="0" applyNumberFormat="1" applyFont="1" applyFill="1" applyBorder="1" applyAlignment="1">
      <alignment/>
    </xf>
    <xf numFmtId="3" fontId="95" fillId="0" borderId="17" xfId="0" applyNumberFormat="1" applyFont="1" applyFill="1" applyBorder="1" applyAlignment="1">
      <alignment horizontal="right"/>
    </xf>
    <xf numFmtId="3" fontId="88" fillId="0" borderId="17" xfId="0" applyNumberFormat="1" applyFont="1" applyFill="1" applyBorder="1" applyAlignment="1">
      <alignment/>
    </xf>
    <xf numFmtId="3" fontId="96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95" fillId="0" borderId="15" xfId="0" applyNumberFormat="1" applyFont="1" applyFill="1" applyBorder="1" applyAlignment="1">
      <alignment horizontal="right"/>
    </xf>
    <xf numFmtId="3" fontId="89" fillId="34" borderId="16" xfId="0" applyNumberFormat="1" applyFont="1" applyFill="1" applyBorder="1" applyAlignment="1">
      <alignment/>
    </xf>
    <xf numFmtId="3" fontId="89" fillId="34" borderId="17" xfId="0" applyNumberFormat="1" applyFont="1" applyFill="1" applyBorder="1" applyAlignment="1">
      <alignment/>
    </xf>
    <xf numFmtId="3" fontId="89" fillId="34" borderId="26" xfId="0" applyNumberFormat="1" applyFont="1" applyFill="1" applyBorder="1" applyAlignment="1">
      <alignment/>
    </xf>
    <xf numFmtId="3" fontId="89" fillId="0" borderId="17" xfId="0" applyNumberFormat="1" applyFont="1" applyBorder="1" applyAlignment="1">
      <alignment horizontal="right"/>
    </xf>
    <xf numFmtId="3" fontId="89" fillId="0" borderId="26" xfId="0" applyNumberFormat="1" applyFont="1" applyBorder="1" applyAlignment="1">
      <alignment horizontal="right"/>
    </xf>
    <xf numFmtId="3" fontId="89" fillId="0" borderId="15" xfId="0" applyNumberFormat="1" applyFont="1" applyBorder="1" applyAlignment="1">
      <alignment horizontal="right"/>
    </xf>
    <xf numFmtId="3" fontId="89" fillId="0" borderId="16" xfId="0" applyNumberFormat="1" applyFont="1" applyBorder="1" applyAlignment="1">
      <alignment horizontal="right"/>
    </xf>
    <xf numFmtId="3" fontId="88" fillId="0" borderId="0" xfId="0" applyNumberFormat="1" applyFont="1" applyFill="1" applyBorder="1" applyAlignment="1">
      <alignment horizontal="right"/>
    </xf>
    <xf numFmtId="0" fontId="88" fillId="0" borderId="12" xfId="0" applyFont="1" applyFill="1" applyBorder="1" applyAlignment="1">
      <alignment horizontal="center"/>
    </xf>
    <xf numFmtId="3" fontId="95" fillId="0" borderId="0" xfId="0" applyNumberFormat="1" applyFont="1" applyFill="1" applyBorder="1" applyAlignment="1">
      <alignment horizontal="right"/>
    </xf>
    <xf numFmtId="3" fontId="92" fillId="0" borderId="0" xfId="0" applyNumberFormat="1" applyFont="1" applyFill="1" applyBorder="1" applyAlignment="1">
      <alignment horizontal="right"/>
    </xf>
    <xf numFmtId="3" fontId="88" fillId="0" borderId="0" xfId="0" applyNumberFormat="1" applyFont="1" applyFill="1" applyBorder="1" applyAlignment="1">
      <alignment/>
    </xf>
    <xf numFmtId="0" fontId="88" fillId="0" borderId="0" xfId="0" applyFont="1" applyFill="1" applyBorder="1" applyAlignment="1">
      <alignment/>
    </xf>
    <xf numFmtId="3" fontId="95" fillId="0" borderId="0" xfId="0" applyNumberFormat="1" applyFont="1" applyFill="1" applyAlignment="1">
      <alignment horizontal="right"/>
    </xf>
    <xf numFmtId="3" fontId="88" fillId="0" borderId="0" xfId="0" applyNumberFormat="1" applyFont="1" applyFill="1" applyBorder="1" applyAlignment="1">
      <alignment horizontal="left"/>
    </xf>
    <xf numFmtId="3" fontId="95" fillId="0" borderId="20" xfId="0" applyNumberFormat="1" applyFont="1" applyFill="1" applyBorder="1" applyAlignment="1">
      <alignment horizontal="right"/>
    </xf>
    <xf numFmtId="3" fontId="88" fillId="0" borderId="20" xfId="0" applyNumberFormat="1" applyFont="1" applyFill="1" applyBorder="1" applyAlignment="1">
      <alignment/>
    </xf>
    <xf numFmtId="3" fontId="88" fillId="0" borderId="15" xfId="0" applyNumberFormat="1" applyFont="1" applyFill="1" applyBorder="1" applyAlignment="1">
      <alignment/>
    </xf>
    <xf numFmtId="3" fontId="88" fillId="0" borderId="20" xfId="0" applyNumberFormat="1" applyFont="1" applyFill="1" applyBorder="1" applyAlignment="1">
      <alignment/>
    </xf>
    <xf numFmtId="3" fontId="86" fillId="0" borderId="44" xfId="0" applyNumberFormat="1" applyFont="1" applyFill="1" applyBorder="1" applyAlignment="1">
      <alignment/>
    </xf>
    <xf numFmtId="3" fontId="92" fillId="36" borderId="15" xfId="0" applyNumberFormat="1" applyFont="1" applyFill="1" applyBorder="1" applyAlignment="1">
      <alignment/>
    </xf>
    <xf numFmtId="3" fontId="56" fillId="0" borderId="15" xfId="0" applyNumberFormat="1" applyFont="1" applyFill="1" applyBorder="1" applyAlignment="1">
      <alignment/>
    </xf>
    <xf numFmtId="3" fontId="56" fillId="0" borderId="16" xfId="0" applyNumberFormat="1" applyFont="1" applyFill="1" applyBorder="1" applyAlignment="1">
      <alignment/>
    </xf>
    <xf numFmtId="3" fontId="89" fillId="0" borderId="15" xfId="0" applyNumberFormat="1" applyFont="1" applyFill="1" applyBorder="1" applyAlignment="1">
      <alignment/>
    </xf>
    <xf numFmtId="3" fontId="89" fillId="0" borderId="16" xfId="0" applyNumberFormat="1" applyFont="1" applyFill="1" applyBorder="1" applyAlignment="1">
      <alignment/>
    </xf>
    <xf numFmtId="3" fontId="89" fillId="0" borderId="17" xfId="0" applyNumberFormat="1" applyFont="1" applyFill="1" applyBorder="1" applyAlignment="1">
      <alignment horizontal="right"/>
    </xf>
    <xf numFmtId="3" fontId="89" fillId="0" borderId="26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3" fontId="89" fillId="0" borderId="0" xfId="0" applyNumberFormat="1" applyFont="1" applyAlignment="1">
      <alignment horizontal="right"/>
    </xf>
    <xf numFmtId="3" fontId="89" fillId="0" borderId="27" xfId="0" applyNumberFormat="1" applyFont="1" applyBorder="1" applyAlignment="1">
      <alignment horizontal="right"/>
    </xf>
    <xf numFmtId="3" fontId="89" fillId="34" borderId="20" xfId="0" applyNumberFormat="1" applyFont="1" applyFill="1" applyBorder="1" applyAlignment="1">
      <alignment horizontal="right"/>
    </xf>
    <xf numFmtId="3" fontId="96" fillId="0" borderId="0" xfId="0" applyNumberFormat="1" applyFont="1" applyFill="1" applyAlignment="1">
      <alignment horizontal="right"/>
    </xf>
    <xf numFmtId="3" fontId="0" fillId="0" borderId="0" xfId="0" applyNumberFormat="1" applyFill="1" applyAlignment="1">
      <alignment horizontal="right"/>
    </xf>
    <xf numFmtId="1" fontId="0" fillId="0" borderId="0" xfId="0" applyNumberFormat="1" applyFill="1" applyAlignment="1">
      <alignment/>
    </xf>
    <xf numFmtId="3" fontId="92" fillId="0" borderId="15" xfId="0" applyNumberFormat="1" applyFont="1" applyFill="1" applyBorder="1" applyAlignment="1">
      <alignment horizontal="right"/>
    </xf>
    <xf numFmtId="3" fontId="92" fillId="0" borderId="17" xfId="0" applyNumberFormat="1" applyFont="1" applyFill="1" applyBorder="1" applyAlignment="1">
      <alignment horizontal="right"/>
    </xf>
    <xf numFmtId="3" fontId="100" fillId="0" borderId="17" xfId="0" applyNumberFormat="1" applyFont="1" applyFill="1" applyBorder="1" applyAlignment="1">
      <alignment horizontal="right"/>
    </xf>
    <xf numFmtId="3" fontId="100" fillId="0" borderId="0" xfId="0" applyNumberFormat="1" applyFont="1" applyFill="1" applyBorder="1" applyAlignment="1">
      <alignment horizontal="right"/>
    </xf>
    <xf numFmtId="1" fontId="89" fillId="0" borderId="0" xfId="0" applyNumberFormat="1" applyFont="1" applyFill="1" applyBorder="1" applyAlignment="1">
      <alignment/>
    </xf>
    <xf numFmtId="3" fontId="92" fillId="0" borderId="0" xfId="0" applyNumberFormat="1" applyFont="1" applyFill="1" applyAlignment="1">
      <alignment horizontal="right"/>
    </xf>
    <xf numFmtId="3" fontId="92" fillId="0" borderId="15" xfId="0" applyNumberFormat="1" applyFont="1" applyFill="1" applyBorder="1" applyAlignment="1">
      <alignment/>
    </xf>
    <xf numFmtId="3" fontId="92" fillId="0" borderId="17" xfId="0" applyNumberFormat="1" applyFont="1" applyFill="1" applyBorder="1" applyAlignment="1">
      <alignment/>
    </xf>
    <xf numFmtId="3" fontId="95" fillId="0" borderId="0" xfId="0" applyNumberFormat="1" applyFont="1" applyFill="1" applyBorder="1" applyAlignment="1">
      <alignment/>
    </xf>
    <xf numFmtId="3" fontId="92" fillId="0" borderId="0" xfId="0" applyNumberFormat="1" applyFont="1" applyFill="1" applyBorder="1" applyAlignment="1">
      <alignment/>
    </xf>
    <xf numFmtId="1" fontId="88" fillId="0" borderId="0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3" fontId="88" fillId="0" borderId="15" xfId="0" applyNumberFormat="1" applyFont="1" applyFill="1" applyBorder="1" applyAlignment="1">
      <alignment horizontal="right"/>
    </xf>
    <xf numFmtId="1" fontId="89" fillId="0" borderId="15" xfId="0" applyNumberFormat="1" applyFont="1" applyFill="1" applyBorder="1" applyAlignment="1">
      <alignment/>
    </xf>
    <xf numFmtId="3" fontId="97" fillId="0" borderId="15" xfId="0" applyNumberFormat="1" applyFont="1" applyFill="1" applyBorder="1" applyAlignment="1">
      <alignment horizontal="right"/>
    </xf>
    <xf numFmtId="3" fontId="88" fillId="0" borderId="17" xfId="0" applyNumberFormat="1" applyFont="1" applyFill="1" applyBorder="1" applyAlignment="1">
      <alignment horizontal="right"/>
    </xf>
    <xf numFmtId="3" fontId="88" fillId="0" borderId="11" xfId="0" applyNumberFormat="1" applyFont="1" applyFill="1" applyBorder="1" applyAlignment="1">
      <alignment horizontal="right"/>
    </xf>
    <xf numFmtId="0" fontId="88" fillId="0" borderId="11" xfId="0" applyFont="1" applyFill="1" applyBorder="1" applyAlignment="1">
      <alignment/>
    </xf>
    <xf numFmtId="3" fontId="92" fillId="0" borderId="20" xfId="0" applyNumberFormat="1" applyFont="1" applyFill="1" applyBorder="1" applyAlignment="1">
      <alignment horizontal="right"/>
    </xf>
    <xf numFmtId="1" fontId="89" fillId="0" borderId="20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21" xfId="0" applyBorder="1" applyAlignment="1">
      <alignment/>
    </xf>
    <xf numFmtId="0" fontId="88" fillId="34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3" fontId="89" fillId="34" borderId="0" xfId="0" applyNumberFormat="1" applyFont="1" applyFill="1" applyAlignment="1">
      <alignment/>
    </xf>
    <xf numFmtId="49" fontId="88" fillId="0" borderId="15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21" xfId="0" applyFill="1" applyBorder="1" applyAlignment="1">
      <alignment/>
    </xf>
    <xf numFmtId="0" fontId="0" fillId="0" borderId="0" xfId="0" applyFill="1" applyAlignment="1">
      <alignment/>
    </xf>
    <xf numFmtId="49" fontId="88" fillId="0" borderId="20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89" fillId="0" borderId="0" xfId="0" applyFont="1" applyFill="1" applyBorder="1" applyAlignment="1">
      <alignment horizontal="center" wrapText="1"/>
    </xf>
    <xf numFmtId="0" fontId="93" fillId="0" borderId="0" xfId="0" applyFont="1" applyFill="1" applyBorder="1" applyAlignment="1">
      <alignment horizontal="left" wrapText="1"/>
    </xf>
    <xf numFmtId="0" fontId="86" fillId="0" borderId="0" xfId="0" applyFont="1" applyAlignment="1">
      <alignment horizontal="center" wrapText="1"/>
    </xf>
    <xf numFmtId="0" fontId="91" fillId="0" borderId="0" xfId="0" applyFont="1" applyFill="1" applyAlignment="1">
      <alignment horizontal="left"/>
    </xf>
    <xf numFmtId="0" fontId="0" fillId="0" borderId="0" xfId="0" applyBorder="1" applyAlignment="1">
      <alignment/>
    </xf>
    <xf numFmtId="0" fontId="91" fillId="0" borderId="0" xfId="0" applyFont="1" applyFill="1" applyBorder="1" applyAlignment="1">
      <alignment horizontal="left"/>
    </xf>
    <xf numFmtId="3" fontId="92" fillId="34" borderId="0" xfId="0" applyNumberFormat="1" applyFont="1" applyFill="1" applyBorder="1" applyAlignment="1">
      <alignment/>
    </xf>
    <xf numFmtId="3" fontId="95" fillId="34" borderId="0" xfId="0" applyNumberFormat="1" applyFont="1" applyFill="1" applyBorder="1" applyAlignment="1">
      <alignment/>
    </xf>
    <xf numFmtId="3" fontId="94" fillId="35" borderId="15" xfId="0" applyNumberFormat="1" applyFont="1" applyFill="1" applyBorder="1" applyAlignment="1">
      <alignment/>
    </xf>
    <xf numFmtId="3" fontId="94" fillId="35" borderId="16" xfId="0" applyNumberFormat="1" applyFont="1" applyFill="1" applyBorder="1" applyAlignment="1">
      <alignment/>
    </xf>
    <xf numFmtId="3" fontId="88" fillId="34" borderId="12" xfId="0" applyNumberFormat="1" applyFont="1" applyFill="1" applyBorder="1" applyAlignment="1">
      <alignment horizontal="right"/>
    </xf>
    <xf numFmtId="3" fontId="88" fillId="34" borderId="12" xfId="0" applyNumberFormat="1" applyFont="1" applyFill="1" applyBorder="1" applyAlignment="1" quotePrefix="1">
      <alignment horizontal="right"/>
    </xf>
    <xf numFmtId="3" fontId="88" fillId="0" borderId="12" xfId="0" applyNumberFormat="1" applyFont="1" applyFill="1" applyBorder="1" applyAlignment="1">
      <alignment horizontal="right"/>
    </xf>
    <xf numFmtId="3" fontId="92" fillId="0" borderId="12" xfId="0" applyNumberFormat="1" applyFont="1" applyFill="1" applyBorder="1" applyAlignment="1">
      <alignment horizontal="right"/>
    </xf>
    <xf numFmtId="1" fontId="88" fillId="0" borderId="12" xfId="0" applyNumberFormat="1" applyFont="1" applyFill="1" applyBorder="1" applyAlignment="1">
      <alignment/>
    </xf>
    <xf numFmtId="3" fontId="88" fillId="34" borderId="0" xfId="0" applyNumberFormat="1" applyFont="1" applyFill="1" applyBorder="1" applyAlignment="1" quotePrefix="1">
      <alignment horizontal="right"/>
    </xf>
    <xf numFmtId="49" fontId="90" fillId="35" borderId="10" xfId="0" applyNumberFormat="1" applyFont="1" applyFill="1" applyBorder="1" applyAlignment="1">
      <alignment horizontal="center" vertical="center" wrapText="1"/>
    </xf>
    <xf numFmtId="0" fontId="101" fillId="34" borderId="14" xfId="0" applyFont="1" applyFill="1" applyBorder="1" applyAlignment="1">
      <alignment wrapText="1"/>
    </xf>
    <xf numFmtId="3" fontId="101" fillId="34" borderId="15" xfId="0" applyNumberFormat="1" applyFont="1" applyFill="1" applyBorder="1" applyAlignment="1">
      <alignment/>
    </xf>
    <xf numFmtId="3" fontId="90" fillId="34" borderId="15" xfId="0" applyNumberFormat="1" applyFont="1" applyFill="1" applyBorder="1" applyAlignment="1">
      <alignment/>
    </xf>
    <xf numFmtId="3" fontId="101" fillId="34" borderId="16" xfId="0" applyNumberFormat="1" applyFont="1" applyFill="1" applyBorder="1" applyAlignment="1">
      <alignment/>
    </xf>
    <xf numFmtId="0" fontId="101" fillId="34" borderId="32" xfId="0" applyFont="1" applyFill="1" applyBorder="1" applyAlignment="1">
      <alignment wrapText="1"/>
    </xf>
    <xf numFmtId="3" fontId="101" fillId="34" borderId="17" xfId="0" applyNumberFormat="1" applyFont="1" applyFill="1" applyBorder="1" applyAlignment="1">
      <alignment/>
    </xf>
    <xf numFmtId="3" fontId="90" fillId="34" borderId="17" xfId="0" applyNumberFormat="1" applyFont="1" applyFill="1" applyBorder="1" applyAlignment="1">
      <alignment/>
    </xf>
    <xf numFmtId="3" fontId="101" fillId="34" borderId="26" xfId="0" applyNumberFormat="1" applyFont="1" applyFill="1" applyBorder="1" applyAlignment="1">
      <alignment/>
    </xf>
    <xf numFmtId="0" fontId="94" fillId="35" borderId="38" xfId="0" applyFont="1" applyFill="1" applyBorder="1" applyAlignment="1">
      <alignment horizontal="center" vertical="center" wrapText="1"/>
    </xf>
    <xf numFmtId="49" fontId="94" fillId="35" borderId="38" xfId="0" applyNumberFormat="1" applyFont="1" applyFill="1" applyBorder="1" applyAlignment="1">
      <alignment horizontal="center" vertical="center" wrapText="1"/>
    </xf>
    <xf numFmtId="0" fontId="102" fillId="35" borderId="38" xfId="0" applyFont="1" applyFill="1" applyBorder="1" applyAlignment="1">
      <alignment horizontal="center" vertical="center" wrapText="1"/>
    </xf>
    <xf numFmtId="0" fontId="91" fillId="35" borderId="38" xfId="0" applyFont="1" applyFill="1" applyBorder="1" applyAlignment="1">
      <alignment horizontal="center" vertical="center" wrapText="1"/>
    </xf>
    <xf numFmtId="49" fontId="91" fillId="35" borderId="38" xfId="0" applyNumberFormat="1" applyFont="1" applyFill="1" applyBorder="1" applyAlignment="1">
      <alignment horizontal="center" vertical="center" wrapText="1"/>
    </xf>
    <xf numFmtId="0" fontId="88" fillId="35" borderId="38" xfId="0" applyFont="1" applyFill="1" applyBorder="1" applyAlignment="1">
      <alignment horizontal="center"/>
    </xf>
    <xf numFmtId="0" fontId="89" fillId="35" borderId="38" xfId="0" applyFont="1" applyFill="1" applyBorder="1" applyAlignment="1">
      <alignment horizontal="center"/>
    </xf>
    <xf numFmtId="3" fontId="86" fillId="35" borderId="34" xfId="0" applyNumberFormat="1" applyFont="1" applyFill="1" applyBorder="1" applyAlignment="1">
      <alignment/>
    </xf>
    <xf numFmtId="3" fontId="94" fillId="35" borderId="19" xfId="0" applyNumberFormat="1" applyFont="1" applyFill="1" applyBorder="1" applyAlignment="1">
      <alignment/>
    </xf>
    <xf numFmtId="3" fontId="94" fillId="35" borderId="30" xfId="0" applyNumberFormat="1" applyFont="1" applyFill="1" applyBorder="1" applyAlignment="1">
      <alignment/>
    </xf>
    <xf numFmtId="3" fontId="103" fillId="35" borderId="30" xfId="0" applyNumberFormat="1" applyFont="1" applyFill="1" applyBorder="1" applyAlignment="1">
      <alignment/>
    </xf>
    <xf numFmtId="3" fontId="94" fillId="35" borderId="10" xfId="0" applyNumberFormat="1" applyFont="1" applyFill="1" applyBorder="1" applyAlignment="1">
      <alignment/>
    </xf>
    <xf numFmtId="3" fontId="93" fillId="35" borderId="10" xfId="0" applyNumberFormat="1" applyFont="1" applyFill="1" applyBorder="1" applyAlignment="1">
      <alignment/>
    </xf>
    <xf numFmtId="3" fontId="102" fillId="35" borderId="10" xfId="0" applyNumberFormat="1" applyFont="1" applyFill="1" applyBorder="1" applyAlignment="1">
      <alignment/>
    </xf>
    <xf numFmtId="1" fontId="94" fillId="35" borderId="10" xfId="0" applyNumberFormat="1" applyFont="1" applyFill="1" applyBorder="1" applyAlignment="1">
      <alignment/>
    </xf>
    <xf numFmtId="3" fontId="91" fillId="35" borderId="10" xfId="0" applyNumberFormat="1" applyFont="1" applyFill="1" applyBorder="1" applyAlignment="1">
      <alignment/>
    </xf>
    <xf numFmtId="3" fontId="91" fillId="35" borderId="18" xfId="0" applyNumberFormat="1" applyFont="1" applyFill="1" applyBorder="1" applyAlignment="1">
      <alignment/>
    </xf>
    <xf numFmtId="3" fontId="95" fillId="34" borderId="15" xfId="0" applyNumberFormat="1" applyFont="1" applyFill="1" applyBorder="1" applyAlignment="1">
      <alignment/>
    </xf>
    <xf numFmtId="3" fontId="94" fillId="35" borderId="15" xfId="0" applyNumberFormat="1" applyFont="1" applyFill="1" applyBorder="1" applyAlignment="1">
      <alignment/>
    </xf>
    <xf numFmtId="3" fontId="93" fillId="35" borderId="15" xfId="0" applyNumberFormat="1" applyFont="1" applyFill="1" applyBorder="1" applyAlignment="1">
      <alignment/>
    </xf>
    <xf numFmtId="3" fontId="102" fillId="35" borderId="15" xfId="0" applyNumberFormat="1" applyFont="1" applyFill="1" applyBorder="1" applyAlignment="1">
      <alignment/>
    </xf>
    <xf numFmtId="1" fontId="94" fillId="35" borderId="15" xfId="0" applyNumberFormat="1" applyFont="1" applyFill="1" applyBorder="1" applyAlignment="1">
      <alignment/>
    </xf>
    <xf numFmtId="3" fontId="91" fillId="35" borderId="15" xfId="0" applyNumberFormat="1" applyFont="1" applyFill="1" applyBorder="1" applyAlignment="1">
      <alignment/>
    </xf>
    <xf numFmtId="3" fontId="91" fillId="35" borderId="16" xfId="0" applyNumberFormat="1" applyFont="1" applyFill="1" applyBorder="1" applyAlignment="1">
      <alignment/>
    </xf>
    <xf numFmtId="3" fontId="95" fillId="34" borderId="15" xfId="0" applyNumberFormat="1" applyFont="1" applyFill="1" applyBorder="1" applyAlignment="1">
      <alignment/>
    </xf>
    <xf numFmtId="3" fontId="95" fillId="34" borderId="17" xfId="0" applyNumberFormat="1" applyFont="1" applyFill="1" applyBorder="1" applyAlignment="1">
      <alignment/>
    </xf>
    <xf numFmtId="3" fontId="93" fillId="35" borderId="18" xfId="0" applyNumberFormat="1" applyFont="1" applyFill="1" applyBorder="1" applyAlignment="1">
      <alignment/>
    </xf>
    <xf numFmtId="3" fontId="88" fillId="34" borderId="17" xfId="0" applyNumberFormat="1" applyFont="1" applyFill="1" applyBorder="1" applyAlignment="1">
      <alignment horizontal="right"/>
    </xf>
    <xf numFmtId="3" fontId="95" fillId="34" borderId="17" xfId="0" applyNumberFormat="1" applyFont="1" applyFill="1" applyBorder="1" applyAlignment="1">
      <alignment horizontal="right"/>
    </xf>
    <xf numFmtId="3" fontId="95" fillId="34" borderId="15" xfId="0" applyNumberFormat="1" applyFont="1" applyFill="1" applyBorder="1" applyAlignment="1">
      <alignment horizontal="right"/>
    </xf>
    <xf numFmtId="3" fontId="92" fillId="34" borderId="0" xfId="0" applyNumberFormat="1" applyFont="1" applyFill="1" applyAlignment="1">
      <alignment/>
    </xf>
    <xf numFmtId="3" fontId="86" fillId="35" borderId="38" xfId="0" applyNumberFormat="1" applyFont="1" applyFill="1" applyBorder="1" applyAlignment="1">
      <alignment/>
    </xf>
    <xf numFmtId="3" fontId="98" fillId="35" borderId="38" xfId="0" applyNumberFormat="1" applyFont="1" applyFill="1" applyBorder="1" applyAlignment="1">
      <alignment/>
    </xf>
    <xf numFmtId="3" fontId="61" fillId="35" borderId="10" xfId="0" applyNumberFormat="1" applyFont="1" applyFill="1" applyBorder="1" applyAlignment="1">
      <alignment/>
    </xf>
    <xf numFmtId="3" fontId="62" fillId="35" borderId="10" xfId="0" applyNumberFormat="1" applyFont="1" applyFill="1" applyBorder="1" applyAlignment="1">
      <alignment/>
    </xf>
    <xf numFmtId="3" fontId="63" fillId="35" borderId="10" xfId="0" applyNumberFormat="1" applyFont="1" applyFill="1" applyBorder="1" applyAlignment="1">
      <alignment/>
    </xf>
    <xf numFmtId="3" fontId="20" fillId="35" borderId="10" xfId="0" applyNumberFormat="1" applyFont="1" applyFill="1" applyBorder="1" applyAlignment="1">
      <alignment/>
    </xf>
    <xf numFmtId="3" fontId="20" fillId="35" borderId="18" xfId="0" applyNumberFormat="1" applyFont="1" applyFill="1" applyBorder="1" applyAlignment="1">
      <alignment/>
    </xf>
    <xf numFmtId="3" fontId="93" fillId="35" borderId="30" xfId="0" applyNumberFormat="1" applyFont="1" applyFill="1" applyBorder="1" applyAlignment="1">
      <alignment/>
    </xf>
    <xf numFmtId="3" fontId="102" fillId="35" borderId="30" xfId="0" applyNumberFormat="1" applyFont="1" applyFill="1" applyBorder="1" applyAlignment="1">
      <alignment/>
    </xf>
    <xf numFmtId="3" fontId="93" fillId="35" borderId="19" xfId="0" applyNumberFormat="1" applyFont="1" applyFill="1" applyBorder="1" applyAlignment="1">
      <alignment/>
    </xf>
    <xf numFmtId="3" fontId="0" fillId="34" borderId="0" xfId="0" applyNumberFormat="1" applyFill="1" applyAlignment="1">
      <alignment/>
    </xf>
    <xf numFmtId="3" fontId="64" fillId="34" borderId="15" xfId="0" applyNumberFormat="1" applyFont="1" applyFill="1" applyBorder="1" applyAlignment="1">
      <alignment/>
    </xf>
    <xf numFmtId="3" fontId="93" fillId="35" borderId="10" xfId="0" applyNumberFormat="1" applyFont="1" applyFill="1" applyBorder="1" applyAlignment="1">
      <alignment horizontal="right"/>
    </xf>
    <xf numFmtId="3" fontId="102" fillId="35" borderId="10" xfId="0" applyNumberFormat="1" applyFont="1" applyFill="1" applyBorder="1" applyAlignment="1">
      <alignment horizontal="right"/>
    </xf>
    <xf numFmtId="3" fontId="93" fillId="35" borderId="18" xfId="0" applyNumberFormat="1" applyFont="1" applyFill="1" applyBorder="1" applyAlignment="1">
      <alignment horizontal="right"/>
    </xf>
    <xf numFmtId="3" fontId="104" fillId="35" borderId="38" xfId="0" applyNumberFormat="1" applyFont="1" applyFill="1" applyBorder="1" applyAlignment="1">
      <alignment/>
    </xf>
    <xf numFmtId="3" fontId="104" fillId="35" borderId="44" xfId="0" applyNumberFormat="1" applyFont="1" applyFill="1" applyBorder="1" applyAlignment="1">
      <alignment horizontal="right"/>
    </xf>
    <xf numFmtId="3" fontId="104" fillId="35" borderId="15" xfId="0" applyNumberFormat="1" applyFont="1" applyFill="1" applyBorder="1" applyAlignment="1">
      <alignment horizontal="right"/>
    </xf>
    <xf numFmtId="3" fontId="92" fillId="34" borderId="0" xfId="0" applyNumberFormat="1" applyFont="1" applyFill="1" applyAlignment="1">
      <alignment horizontal="right"/>
    </xf>
    <xf numFmtId="3" fontId="86" fillId="35" borderId="38" xfId="0" applyNumberFormat="1" applyFont="1" applyFill="1" applyBorder="1" applyAlignment="1">
      <alignment horizontal="right"/>
    </xf>
    <xf numFmtId="3" fontId="95" fillId="34" borderId="20" xfId="0" applyNumberFormat="1" applyFont="1" applyFill="1" applyBorder="1" applyAlignment="1">
      <alignment horizontal="right"/>
    </xf>
    <xf numFmtId="3" fontId="95" fillId="34" borderId="44" xfId="0" applyNumberFormat="1" applyFont="1" applyFill="1" applyBorder="1" applyAlignment="1">
      <alignment/>
    </xf>
    <xf numFmtId="3" fontId="92" fillId="34" borderId="44" xfId="0" applyNumberFormat="1" applyFont="1" applyFill="1" applyBorder="1" applyAlignment="1">
      <alignment/>
    </xf>
    <xf numFmtId="1" fontId="86" fillId="35" borderId="38" xfId="0" applyNumberFormat="1" applyFont="1" applyFill="1" applyBorder="1" applyAlignment="1">
      <alignment/>
    </xf>
    <xf numFmtId="3" fontId="86" fillId="35" borderId="10" xfId="0" applyNumberFormat="1" applyFont="1" applyFill="1" applyBorder="1" applyAlignment="1">
      <alignment horizontal="right"/>
    </xf>
    <xf numFmtId="1" fontId="86" fillId="35" borderId="10" xfId="0" applyNumberFormat="1" applyFont="1" applyFill="1" applyBorder="1" applyAlignment="1">
      <alignment/>
    </xf>
    <xf numFmtId="3" fontId="103" fillId="35" borderId="30" xfId="0" applyNumberFormat="1" applyFont="1" applyFill="1" applyBorder="1" applyAlignment="1">
      <alignment horizontal="right"/>
    </xf>
    <xf numFmtId="1" fontId="94" fillId="35" borderId="30" xfId="0" applyNumberFormat="1" applyFont="1" applyFill="1" applyBorder="1" applyAlignment="1">
      <alignment/>
    </xf>
    <xf numFmtId="3" fontId="104" fillId="35" borderId="10" xfId="0" applyNumberFormat="1" applyFont="1" applyFill="1" applyBorder="1" applyAlignment="1">
      <alignment horizontal="right"/>
    </xf>
    <xf numFmtId="1" fontId="91" fillId="35" borderId="10" xfId="0" applyNumberFormat="1" applyFont="1" applyFill="1" applyBorder="1" applyAlignment="1">
      <alignment/>
    </xf>
    <xf numFmtId="3" fontId="104" fillId="35" borderId="30" xfId="0" applyNumberFormat="1" applyFont="1" applyFill="1" applyBorder="1" applyAlignment="1">
      <alignment horizontal="right"/>
    </xf>
    <xf numFmtId="1" fontId="91" fillId="35" borderId="30" xfId="0" applyNumberFormat="1" applyFont="1" applyFill="1" applyBorder="1" applyAlignment="1">
      <alignment/>
    </xf>
    <xf numFmtId="3" fontId="104" fillId="35" borderId="10" xfId="0" applyNumberFormat="1" applyFont="1" applyFill="1" applyBorder="1" applyAlignment="1">
      <alignment/>
    </xf>
    <xf numFmtId="3" fontId="104" fillId="35" borderId="30" xfId="0" applyNumberFormat="1" applyFont="1" applyFill="1" applyBorder="1" applyAlignment="1">
      <alignment/>
    </xf>
    <xf numFmtId="1" fontId="91" fillId="35" borderId="15" xfId="0" applyNumberFormat="1" applyFont="1" applyFill="1" applyBorder="1" applyAlignment="1">
      <alignment/>
    </xf>
    <xf numFmtId="3" fontId="86" fillId="35" borderId="30" xfId="0" applyNumberFormat="1" applyFont="1" applyFill="1" applyBorder="1" applyAlignment="1">
      <alignment horizontal="right"/>
    </xf>
    <xf numFmtId="3" fontId="98" fillId="35" borderId="30" xfId="0" applyNumberFormat="1" applyFont="1" applyFill="1" applyBorder="1" applyAlignment="1">
      <alignment horizontal="right"/>
    </xf>
    <xf numFmtId="3" fontId="94" fillId="35" borderId="18" xfId="0" applyNumberFormat="1" applyFont="1" applyFill="1" applyBorder="1" applyAlignment="1">
      <alignment/>
    </xf>
    <xf numFmtId="3" fontId="100" fillId="34" borderId="17" xfId="0" applyNumberFormat="1" applyFont="1" applyFill="1" applyBorder="1" applyAlignment="1">
      <alignment horizontal="right"/>
    </xf>
    <xf numFmtId="3" fontId="105" fillId="34" borderId="15" xfId="0" applyNumberFormat="1" applyFont="1" applyFill="1" applyBorder="1" applyAlignment="1">
      <alignment/>
    </xf>
    <xf numFmtId="3" fontId="88" fillId="34" borderId="17" xfId="0" applyNumberFormat="1" applyFont="1" applyFill="1" applyBorder="1" applyAlignment="1" quotePrefix="1">
      <alignment horizontal="right"/>
    </xf>
    <xf numFmtId="3" fontId="86" fillId="35" borderId="38" xfId="0" applyNumberFormat="1" applyFont="1" applyFill="1" applyBorder="1" applyAlignment="1">
      <alignment/>
    </xf>
    <xf numFmtId="1" fontId="92" fillId="0" borderId="17" xfId="0" applyNumberFormat="1" applyFont="1" applyFill="1" applyBorder="1" applyAlignment="1">
      <alignment/>
    </xf>
    <xf numFmtId="1" fontId="86" fillId="35" borderId="30" xfId="0" applyNumberFormat="1" applyFont="1" applyFill="1" applyBorder="1" applyAlignment="1">
      <alignment/>
    </xf>
    <xf numFmtId="3" fontId="86" fillId="35" borderId="19" xfId="0" applyNumberFormat="1" applyFont="1" applyFill="1" applyBorder="1" applyAlignment="1">
      <alignment horizontal="right"/>
    </xf>
    <xf numFmtId="3" fontId="94" fillId="35" borderId="18" xfId="0" applyNumberFormat="1" applyFont="1" applyFill="1" applyBorder="1" applyAlignment="1">
      <alignment horizontal="right"/>
    </xf>
    <xf numFmtId="1" fontId="89" fillId="0" borderId="17" xfId="0" applyNumberFormat="1" applyFont="1" applyFill="1" applyBorder="1" applyAlignment="1">
      <alignment/>
    </xf>
    <xf numFmtId="3" fontId="86" fillId="35" borderId="10" xfId="0" applyNumberFormat="1" applyFont="1" applyFill="1" applyBorder="1" applyAlignment="1">
      <alignment/>
    </xf>
    <xf numFmtId="3" fontId="98" fillId="35" borderId="10" xfId="0" applyNumberFormat="1" applyFont="1" applyFill="1" applyBorder="1" applyAlignment="1">
      <alignment/>
    </xf>
    <xf numFmtId="3" fontId="86" fillId="35" borderId="18" xfId="0" applyNumberFormat="1" applyFont="1" applyFill="1" applyBorder="1" applyAlignment="1">
      <alignment/>
    </xf>
    <xf numFmtId="3" fontId="91" fillId="35" borderId="15" xfId="0" applyNumberFormat="1" applyFont="1" applyFill="1" applyBorder="1" applyAlignment="1">
      <alignment/>
    </xf>
    <xf numFmtId="3" fontId="104" fillId="35" borderId="15" xfId="0" applyNumberFormat="1" applyFont="1" applyFill="1" applyBorder="1" applyAlignment="1">
      <alignment/>
    </xf>
    <xf numFmtId="1" fontId="86" fillId="35" borderId="15" xfId="0" applyNumberFormat="1" applyFont="1" applyFill="1" applyBorder="1" applyAlignment="1">
      <alignment/>
    </xf>
    <xf numFmtId="3" fontId="91" fillId="35" borderId="16" xfId="0" applyNumberFormat="1" applyFont="1" applyFill="1" applyBorder="1" applyAlignment="1">
      <alignment/>
    </xf>
    <xf numFmtId="1" fontId="93" fillId="35" borderId="10" xfId="0" applyNumberFormat="1" applyFont="1" applyFill="1" applyBorder="1" applyAlignment="1">
      <alignment/>
    </xf>
    <xf numFmtId="3" fontId="91" fillId="35" borderId="30" xfId="0" applyNumberFormat="1" applyFont="1" applyFill="1" applyBorder="1" applyAlignment="1">
      <alignment horizontal="right"/>
    </xf>
    <xf numFmtId="3" fontId="91" fillId="35" borderId="19" xfId="0" applyNumberFormat="1" applyFont="1" applyFill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96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1" fontId="0" fillId="0" borderId="0" xfId="0" applyNumberFormat="1" applyFill="1" applyBorder="1" applyAlignment="1">
      <alignment/>
    </xf>
    <xf numFmtId="49" fontId="88" fillId="0" borderId="17" xfId="0" applyNumberFormat="1" applyFont="1" applyBorder="1" applyAlignment="1">
      <alignment horizontal="center" vertical="center" wrapText="1"/>
    </xf>
    <xf numFmtId="3" fontId="12" fillId="0" borderId="17" xfId="0" applyNumberFormat="1" applyFont="1" applyBorder="1" applyAlignment="1">
      <alignment/>
    </xf>
    <xf numFmtId="1" fontId="88" fillId="0" borderId="44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0" fontId="106" fillId="0" borderId="0" xfId="0" applyFont="1" applyAlignment="1">
      <alignment/>
    </xf>
    <xf numFmtId="0" fontId="107" fillId="0" borderId="0" xfId="0" applyFont="1" applyAlignment="1">
      <alignment/>
    </xf>
    <xf numFmtId="0" fontId="26" fillId="0" borderId="0" xfId="0" applyFont="1" applyAlignment="1">
      <alignment horizontal="right"/>
    </xf>
    <xf numFmtId="0" fontId="108" fillId="0" borderId="0" xfId="0" applyFont="1" applyAlignment="1">
      <alignment horizontal="right"/>
    </xf>
    <xf numFmtId="0" fontId="0" fillId="0" borderId="0" xfId="0" applyFill="1" applyAlignment="1">
      <alignment horizontal="center"/>
    </xf>
    <xf numFmtId="0" fontId="89" fillId="0" borderId="0" xfId="0" applyFont="1" applyFill="1" applyAlignment="1">
      <alignment horizontal="center"/>
    </xf>
    <xf numFmtId="0" fontId="92" fillId="0" borderId="0" xfId="0" applyFont="1" applyFill="1" applyAlignment="1">
      <alignment horizontal="center"/>
    </xf>
    <xf numFmtId="0" fontId="0" fillId="0" borderId="0" xfId="0" applyFill="1" applyAlignment="1">
      <alignment horizontal="center" wrapText="1"/>
    </xf>
    <xf numFmtId="0" fontId="26" fillId="0" borderId="0" xfId="0" applyFont="1" applyAlignment="1">
      <alignment horizontal="right"/>
    </xf>
    <xf numFmtId="0" fontId="107" fillId="0" borderId="0" xfId="0" applyFont="1" applyAlignment="1">
      <alignment horizontal="left" wrapText="1"/>
    </xf>
    <xf numFmtId="0" fontId="91" fillId="0" borderId="21" xfId="0" applyFont="1" applyBorder="1" applyAlignment="1">
      <alignment horizontal="left"/>
    </xf>
    <xf numFmtId="0" fontId="91" fillId="0" borderId="0" xfId="0" applyFont="1" applyAlignment="1">
      <alignment horizontal="left"/>
    </xf>
    <xf numFmtId="0" fontId="107" fillId="0" borderId="0" xfId="0" applyFont="1" applyAlignment="1">
      <alignment/>
    </xf>
    <xf numFmtId="0" fontId="93" fillId="0" borderId="21" xfId="0" applyFont="1" applyBorder="1" applyAlignment="1">
      <alignment horizontal="center"/>
    </xf>
    <xf numFmtId="0" fontId="93" fillId="0" borderId="0" xfId="0" applyFont="1" applyAlignment="1">
      <alignment horizontal="center"/>
    </xf>
    <xf numFmtId="0" fontId="28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0" fillId="0" borderId="24" xfId="0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21" xfId="0" applyBorder="1" applyAlignment="1">
      <alignment horizontal="center"/>
    </xf>
    <xf numFmtId="0" fontId="0" fillId="0" borderId="0" xfId="0" applyAlignment="1">
      <alignment horizontal="center"/>
    </xf>
    <xf numFmtId="0" fontId="27" fillId="0" borderId="0" xfId="0" applyFont="1" applyBorder="1" applyAlignment="1">
      <alignment horizontal="center" vertical="center" wrapText="1"/>
    </xf>
    <xf numFmtId="0" fontId="109" fillId="0" borderId="24" xfId="0" applyFont="1" applyBorder="1" applyAlignment="1">
      <alignment horizontal="center" vertical="center"/>
    </xf>
    <xf numFmtId="0" fontId="86" fillId="35" borderId="38" xfId="0" applyFont="1" applyFill="1" applyBorder="1" applyAlignment="1">
      <alignment horizontal="center" vertical="center"/>
    </xf>
    <xf numFmtId="0" fontId="91" fillId="35" borderId="38" xfId="0" applyFont="1" applyFill="1" applyBorder="1" applyAlignment="1">
      <alignment horizontal="center" vertical="center" textRotation="255" wrapText="1"/>
    </xf>
    <xf numFmtId="0" fontId="86" fillId="35" borderId="38" xfId="0" applyFont="1" applyFill="1" applyBorder="1" applyAlignment="1">
      <alignment horizontal="center" vertical="center" wrapText="1"/>
    </xf>
    <xf numFmtId="0" fontId="88" fillId="34" borderId="32" xfId="0" applyFont="1" applyFill="1" applyBorder="1" applyAlignment="1">
      <alignment wrapText="1"/>
    </xf>
    <xf numFmtId="0" fontId="88" fillId="34" borderId="17" xfId="0" applyFont="1" applyFill="1" applyBorder="1" applyAlignment="1">
      <alignment wrapText="1"/>
    </xf>
    <xf numFmtId="0" fontId="0" fillId="0" borderId="2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91" fillId="0" borderId="0" xfId="0" applyFont="1" applyBorder="1" applyAlignment="1">
      <alignment horizontal="left"/>
    </xf>
    <xf numFmtId="0" fontId="91" fillId="0" borderId="21" xfId="0" applyFont="1" applyBorder="1" applyAlignment="1">
      <alignment horizontal="center" wrapText="1"/>
    </xf>
    <xf numFmtId="0" fontId="91" fillId="0" borderId="0" xfId="0" applyFont="1" applyAlignment="1">
      <alignment horizontal="center" wrapText="1"/>
    </xf>
    <xf numFmtId="0" fontId="94" fillId="0" borderId="21" xfId="0" applyFont="1" applyBorder="1" applyAlignment="1">
      <alignment horizontal="center" wrapText="1"/>
    </xf>
    <xf numFmtId="0" fontId="94" fillId="0" borderId="0" xfId="0" applyFont="1" applyAlignment="1">
      <alignment horizontal="center" wrapText="1"/>
    </xf>
    <xf numFmtId="0" fontId="94" fillId="0" borderId="21" xfId="0" applyFont="1" applyBorder="1" applyAlignment="1">
      <alignment horizontal="left"/>
    </xf>
    <xf numFmtId="0" fontId="94" fillId="0" borderId="0" xfId="0" applyFont="1" applyAlignment="1">
      <alignment horizontal="left"/>
    </xf>
    <xf numFmtId="0" fontId="94" fillId="0" borderId="21" xfId="0" applyFont="1" applyBorder="1" applyAlignment="1">
      <alignment horizontal="center"/>
    </xf>
    <xf numFmtId="0" fontId="94" fillId="0" borderId="0" xfId="0" applyFont="1" applyBorder="1" applyAlignment="1">
      <alignment horizontal="center"/>
    </xf>
    <xf numFmtId="0" fontId="91" fillId="0" borderId="21" xfId="0" applyFont="1" applyBorder="1" applyAlignment="1">
      <alignment horizontal="left" wrapText="1"/>
    </xf>
    <xf numFmtId="0" fontId="91" fillId="0" borderId="0" xfId="0" applyFont="1" applyAlignment="1">
      <alignment horizontal="left" wrapText="1"/>
    </xf>
    <xf numFmtId="0" fontId="86" fillId="0" borderId="21" xfId="0" applyFont="1" applyBorder="1" applyAlignment="1">
      <alignment horizontal="left"/>
    </xf>
    <xf numFmtId="0" fontId="86" fillId="0" borderId="0" xfId="0" applyFont="1" applyAlignment="1">
      <alignment horizontal="left"/>
    </xf>
    <xf numFmtId="0" fontId="86" fillId="0" borderId="21" xfId="0" applyFont="1" applyBorder="1" applyAlignment="1">
      <alignment horizontal="center" wrapText="1"/>
    </xf>
    <xf numFmtId="0" fontId="86" fillId="0" borderId="0" xfId="0" applyFont="1" applyAlignment="1">
      <alignment horizontal="center" wrapText="1"/>
    </xf>
    <xf numFmtId="3" fontId="93" fillId="35" borderId="14" xfId="0" applyNumberFormat="1" applyFont="1" applyFill="1" applyBorder="1" applyAlignment="1">
      <alignment/>
    </xf>
    <xf numFmtId="3" fontId="93" fillId="35" borderId="15" xfId="0" applyNumberFormat="1" applyFont="1" applyFill="1" applyBorder="1" applyAlignment="1">
      <alignment/>
    </xf>
    <xf numFmtId="0" fontId="88" fillId="0" borderId="14" xfId="0" applyFont="1" applyBorder="1" applyAlignment="1">
      <alignment wrapText="1"/>
    </xf>
    <xf numFmtId="0" fontId="88" fillId="0" borderId="15" xfId="0" applyFont="1" applyBorder="1" applyAlignment="1">
      <alignment wrapText="1"/>
    </xf>
    <xf numFmtId="3" fontId="88" fillId="0" borderId="32" xfId="0" applyNumberFormat="1" applyFont="1" applyBorder="1" applyAlignment="1">
      <alignment horizontal="left" wrapText="1"/>
    </xf>
    <xf numFmtId="3" fontId="88" fillId="0" borderId="17" xfId="0" applyNumberFormat="1" applyFont="1" applyBorder="1" applyAlignment="1">
      <alignment horizontal="left" wrapText="1"/>
    </xf>
    <xf numFmtId="3" fontId="88" fillId="0" borderId="14" xfId="0" applyNumberFormat="1" applyFont="1" applyBorder="1" applyAlignment="1">
      <alignment horizontal="left" wrapText="1"/>
    </xf>
    <xf numFmtId="3" fontId="88" fillId="0" borderId="15" xfId="0" applyNumberFormat="1" applyFont="1" applyBorder="1" applyAlignment="1">
      <alignment horizontal="left" wrapText="1"/>
    </xf>
    <xf numFmtId="0" fontId="88" fillId="0" borderId="14" xfId="0" applyFont="1" applyBorder="1" applyAlignment="1">
      <alignment horizontal="left" wrapText="1"/>
    </xf>
    <xf numFmtId="0" fontId="88" fillId="0" borderId="15" xfId="0" applyFont="1" applyBorder="1" applyAlignment="1">
      <alignment horizontal="left" wrapText="1"/>
    </xf>
    <xf numFmtId="0" fontId="88" fillId="0" borderId="32" xfId="0" applyFont="1" applyBorder="1" applyAlignment="1">
      <alignment/>
    </xf>
    <xf numFmtId="0" fontId="88" fillId="0" borderId="17" xfId="0" applyFont="1" applyBorder="1" applyAlignment="1">
      <alignment/>
    </xf>
    <xf numFmtId="0" fontId="88" fillId="0" borderId="14" xfId="0" applyFont="1" applyBorder="1" applyAlignment="1">
      <alignment horizontal="left"/>
    </xf>
    <xf numFmtId="0" fontId="88" fillId="0" borderId="15" xfId="0" applyFont="1" applyBorder="1" applyAlignment="1">
      <alignment horizontal="left"/>
    </xf>
    <xf numFmtId="0" fontId="88" fillId="0" borderId="14" xfId="0" applyFont="1" applyBorder="1" applyAlignment="1">
      <alignment/>
    </xf>
    <xf numFmtId="0" fontId="88" fillId="0" borderId="15" xfId="0" applyFont="1" applyBorder="1" applyAlignment="1">
      <alignment/>
    </xf>
    <xf numFmtId="0" fontId="94" fillId="35" borderId="38" xfId="0" applyFont="1" applyFill="1" applyBorder="1" applyAlignment="1">
      <alignment horizontal="center" vertical="center"/>
    </xf>
    <xf numFmtId="49" fontId="94" fillId="35" borderId="38" xfId="0" applyNumberFormat="1" applyFont="1" applyFill="1" applyBorder="1" applyAlignment="1">
      <alignment horizontal="center" vertical="center" textRotation="90" wrapText="1"/>
    </xf>
    <xf numFmtId="0" fontId="88" fillId="0" borderId="32" xfId="0" applyFont="1" applyBorder="1" applyAlignment="1">
      <alignment wrapText="1"/>
    </xf>
    <xf numFmtId="0" fontId="88" fillId="0" borderId="17" xfId="0" applyFont="1" applyBorder="1" applyAlignment="1">
      <alignment wrapText="1"/>
    </xf>
    <xf numFmtId="3" fontId="52" fillId="34" borderId="14" xfId="0" applyNumberFormat="1" applyFont="1" applyFill="1" applyBorder="1" applyAlignment="1">
      <alignment/>
    </xf>
    <xf numFmtId="3" fontId="52" fillId="34" borderId="15" xfId="0" applyNumberFormat="1" applyFont="1" applyFill="1" applyBorder="1" applyAlignment="1">
      <alignment/>
    </xf>
    <xf numFmtId="3" fontId="88" fillId="0" borderId="32" xfId="0" applyNumberFormat="1" applyFont="1" applyBorder="1" applyAlignment="1">
      <alignment horizontal="left"/>
    </xf>
    <xf numFmtId="3" fontId="88" fillId="0" borderId="17" xfId="0" applyNumberFormat="1" applyFont="1" applyBorder="1" applyAlignment="1">
      <alignment horizontal="left"/>
    </xf>
    <xf numFmtId="0" fontId="91" fillId="35" borderId="13" xfId="0" applyFont="1" applyFill="1" applyBorder="1" applyAlignment="1">
      <alignment wrapText="1"/>
    </xf>
    <xf numFmtId="0" fontId="91" fillId="35" borderId="10" xfId="0" applyFont="1" applyFill="1" applyBorder="1" applyAlignment="1">
      <alignment wrapText="1"/>
    </xf>
    <xf numFmtId="3" fontId="110" fillId="35" borderId="13" xfId="0" applyNumberFormat="1" applyFont="1" applyFill="1" applyBorder="1" applyAlignment="1">
      <alignment wrapText="1"/>
    </xf>
    <xf numFmtId="3" fontId="110" fillId="35" borderId="10" xfId="0" applyNumberFormat="1" applyFont="1" applyFill="1" applyBorder="1" applyAlignment="1">
      <alignment wrapText="1"/>
    </xf>
    <xf numFmtId="3" fontId="88" fillId="0" borderId="14" xfId="0" applyNumberFormat="1" applyFont="1" applyBorder="1" applyAlignment="1">
      <alignment wrapText="1"/>
    </xf>
    <xf numFmtId="3" fontId="88" fillId="0" borderId="15" xfId="0" applyNumberFormat="1" applyFont="1" applyBorder="1" applyAlignment="1">
      <alignment wrapText="1"/>
    </xf>
    <xf numFmtId="3" fontId="93" fillId="35" borderId="13" xfId="0" applyNumberFormat="1" applyFont="1" applyFill="1" applyBorder="1" applyAlignment="1">
      <alignment/>
    </xf>
    <xf numFmtId="3" fontId="93" fillId="35" borderId="10" xfId="0" applyNumberFormat="1" applyFont="1" applyFill="1" applyBorder="1" applyAlignment="1">
      <alignment/>
    </xf>
    <xf numFmtId="3" fontId="91" fillId="35" borderId="34" xfId="0" applyNumberFormat="1" applyFont="1" applyFill="1" applyBorder="1" applyAlignment="1">
      <alignment wrapText="1"/>
    </xf>
    <xf numFmtId="3" fontId="91" fillId="35" borderId="30" xfId="0" applyNumberFormat="1" applyFont="1" applyFill="1" applyBorder="1" applyAlignment="1">
      <alignment wrapText="1"/>
    </xf>
    <xf numFmtId="3" fontId="88" fillId="0" borderId="32" xfId="0" applyNumberFormat="1" applyFont="1" applyBorder="1" applyAlignment="1">
      <alignment horizontal="left" vertical="center" wrapText="1"/>
    </xf>
    <xf numFmtId="3" fontId="88" fillId="0" borderId="17" xfId="0" applyNumberFormat="1" applyFont="1" applyBorder="1" applyAlignment="1">
      <alignment horizontal="left" vertical="center" wrapText="1"/>
    </xf>
    <xf numFmtId="0" fontId="91" fillId="35" borderId="13" xfId="0" applyFont="1" applyFill="1" applyBorder="1" applyAlignment="1">
      <alignment/>
    </xf>
    <xf numFmtId="0" fontId="91" fillId="35" borderId="10" xfId="0" applyFont="1" applyFill="1" applyBorder="1" applyAlignment="1">
      <alignment/>
    </xf>
    <xf numFmtId="3" fontId="91" fillId="35" borderId="13" xfId="0" applyNumberFormat="1" applyFont="1" applyFill="1" applyBorder="1" applyAlignment="1">
      <alignment/>
    </xf>
    <xf numFmtId="3" fontId="91" fillId="35" borderId="10" xfId="0" applyNumberFormat="1" applyFont="1" applyFill="1" applyBorder="1" applyAlignment="1">
      <alignment/>
    </xf>
    <xf numFmtId="0" fontId="88" fillId="34" borderId="14" xfId="0" applyFont="1" applyFill="1" applyBorder="1" applyAlignment="1">
      <alignment wrapText="1"/>
    </xf>
    <xf numFmtId="0" fontId="88" fillId="34" borderId="15" xfId="0" applyFont="1" applyFill="1" applyBorder="1" applyAlignment="1">
      <alignment wrapText="1"/>
    </xf>
    <xf numFmtId="0" fontId="86" fillId="35" borderId="38" xfId="0" applyFont="1" applyFill="1" applyBorder="1" applyAlignment="1">
      <alignment/>
    </xf>
    <xf numFmtId="0" fontId="88" fillId="0" borderId="14" xfId="0" applyFont="1" applyBorder="1" applyAlignment="1">
      <alignment/>
    </xf>
    <xf numFmtId="0" fontId="88" fillId="0" borderId="15" xfId="0" applyFont="1" applyBorder="1" applyAlignment="1">
      <alignment/>
    </xf>
    <xf numFmtId="0" fontId="88" fillId="0" borderId="32" xfId="0" applyFont="1" applyBorder="1" applyAlignment="1">
      <alignment/>
    </xf>
    <xf numFmtId="0" fontId="88" fillId="0" borderId="17" xfId="0" applyFont="1" applyBorder="1" applyAlignment="1">
      <alignment/>
    </xf>
    <xf numFmtId="0" fontId="91" fillId="35" borderId="14" xfId="0" applyFont="1" applyFill="1" applyBorder="1" applyAlignment="1">
      <alignment/>
    </xf>
    <xf numFmtId="0" fontId="91" fillId="35" borderId="15" xfId="0" applyFont="1" applyFill="1" applyBorder="1" applyAlignment="1">
      <alignment/>
    </xf>
    <xf numFmtId="3" fontId="88" fillId="0" borderId="46" xfId="0" applyNumberFormat="1" applyFont="1" applyBorder="1" applyAlignment="1">
      <alignment wrapText="1"/>
    </xf>
    <xf numFmtId="3" fontId="88" fillId="0" borderId="44" xfId="0" applyNumberFormat="1" applyFont="1" applyBorder="1" applyAlignment="1">
      <alignment wrapText="1"/>
    </xf>
    <xf numFmtId="3" fontId="88" fillId="34" borderId="14" xfId="0" applyNumberFormat="1" applyFont="1" applyFill="1" applyBorder="1" applyAlignment="1">
      <alignment wrapText="1"/>
    </xf>
    <xf numFmtId="3" fontId="88" fillId="34" borderId="15" xfId="0" applyNumberFormat="1" applyFont="1" applyFill="1" applyBorder="1" applyAlignment="1">
      <alignment wrapText="1"/>
    </xf>
    <xf numFmtId="3" fontId="86" fillId="35" borderId="38" xfId="0" applyNumberFormat="1" applyFont="1" applyFill="1" applyBorder="1" applyAlignment="1">
      <alignment/>
    </xf>
    <xf numFmtId="3" fontId="91" fillId="35" borderId="13" xfId="0" applyNumberFormat="1" applyFont="1" applyFill="1" applyBorder="1" applyAlignment="1">
      <alignment wrapText="1"/>
    </xf>
    <xf numFmtId="3" fontId="91" fillId="35" borderId="10" xfId="0" applyNumberFormat="1" applyFont="1" applyFill="1" applyBorder="1" applyAlignment="1">
      <alignment wrapText="1"/>
    </xf>
    <xf numFmtId="3" fontId="88" fillId="34" borderId="33" xfId="0" applyNumberFormat="1" applyFont="1" applyFill="1" applyBorder="1" applyAlignment="1">
      <alignment wrapText="1"/>
    </xf>
    <xf numFmtId="3" fontId="88" fillId="34" borderId="20" xfId="0" applyNumberFormat="1" applyFont="1" applyFill="1" applyBorder="1" applyAlignment="1">
      <alignment wrapText="1"/>
    </xf>
    <xf numFmtId="3" fontId="88" fillId="0" borderId="14" xfId="0" applyNumberFormat="1" applyFont="1" applyBorder="1" applyAlignment="1">
      <alignment horizontal="left"/>
    </xf>
    <xf numFmtId="3" fontId="88" fillId="0" borderId="15" xfId="0" applyNumberFormat="1" applyFont="1" applyBorder="1" applyAlignment="1">
      <alignment horizontal="left"/>
    </xf>
    <xf numFmtId="0" fontId="86" fillId="35" borderId="28" xfId="0" applyFont="1" applyFill="1" applyBorder="1" applyAlignment="1">
      <alignment/>
    </xf>
    <xf numFmtId="0" fontId="86" fillId="35" borderId="11" xfId="0" applyFont="1" applyFill="1" applyBorder="1" applyAlignment="1">
      <alignment/>
    </xf>
    <xf numFmtId="0" fontId="94" fillId="35" borderId="34" xfId="0" applyFont="1" applyFill="1" applyBorder="1" applyAlignment="1">
      <alignment/>
    </xf>
    <xf numFmtId="0" fontId="94" fillId="35" borderId="30" xfId="0" applyFont="1" applyFill="1" applyBorder="1" applyAlignment="1">
      <alignment/>
    </xf>
    <xf numFmtId="0" fontId="88" fillId="0" borderId="21" xfId="0" applyFont="1" applyBorder="1" applyAlignment="1">
      <alignment horizontal="center"/>
    </xf>
    <xf numFmtId="0" fontId="88" fillId="0" borderId="0" xfId="0" applyFont="1" applyAlignment="1">
      <alignment horizontal="center"/>
    </xf>
    <xf numFmtId="3" fontId="86" fillId="35" borderId="28" xfId="0" applyNumberFormat="1" applyFont="1" applyFill="1" applyBorder="1" applyAlignment="1">
      <alignment wrapText="1"/>
    </xf>
    <xf numFmtId="3" fontId="86" fillId="35" borderId="29" xfId="0" applyNumberFormat="1" applyFont="1" applyFill="1" applyBorder="1" applyAlignment="1">
      <alignment wrapText="1"/>
    </xf>
    <xf numFmtId="3" fontId="88" fillId="0" borderId="33" xfId="0" applyNumberFormat="1" applyFont="1" applyBorder="1" applyAlignment="1">
      <alignment horizontal="left" wrapText="1"/>
    </xf>
    <xf numFmtId="3" fontId="88" fillId="0" borderId="20" xfId="0" applyNumberFormat="1" applyFont="1" applyBorder="1" applyAlignment="1">
      <alignment horizontal="left" wrapText="1"/>
    </xf>
    <xf numFmtId="3" fontId="91" fillId="35" borderId="14" xfId="0" applyNumberFormat="1" applyFont="1" applyFill="1" applyBorder="1" applyAlignment="1">
      <alignment wrapText="1"/>
    </xf>
    <xf numFmtId="3" fontId="91" fillId="35" borderId="15" xfId="0" applyNumberFormat="1" applyFont="1" applyFill="1" applyBorder="1" applyAlignment="1">
      <alignment wrapText="1"/>
    </xf>
    <xf numFmtId="3" fontId="91" fillId="35" borderId="46" xfId="0" applyNumberFormat="1" applyFont="1" applyFill="1" applyBorder="1" applyAlignment="1">
      <alignment wrapText="1"/>
    </xf>
    <xf numFmtId="3" fontId="91" fillId="35" borderId="44" xfId="0" applyNumberFormat="1" applyFont="1" applyFill="1" applyBorder="1" applyAlignment="1">
      <alignment wrapText="1"/>
    </xf>
    <xf numFmtId="0" fontId="91" fillId="34" borderId="21" xfId="0" applyFont="1" applyFill="1" applyBorder="1" applyAlignment="1">
      <alignment horizontal="center" wrapText="1"/>
    </xf>
    <xf numFmtId="0" fontId="91" fillId="34" borderId="0" xfId="0" applyFont="1" applyFill="1" applyAlignment="1">
      <alignment horizontal="center" wrapText="1"/>
    </xf>
    <xf numFmtId="0" fontId="91" fillId="0" borderId="21" xfId="0" applyFont="1" applyBorder="1" applyAlignment="1">
      <alignment horizontal="center"/>
    </xf>
    <xf numFmtId="0" fontId="91" fillId="0" borderId="0" xfId="0" applyFont="1" applyAlignment="1">
      <alignment horizontal="center"/>
    </xf>
    <xf numFmtId="3" fontId="88" fillId="0" borderId="32" xfId="0" applyNumberFormat="1" applyFont="1" applyBorder="1" applyAlignment="1">
      <alignment wrapText="1"/>
    </xf>
    <xf numFmtId="3" fontId="88" fillId="0" borderId="17" xfId="0" applyNumberFormat="1" applyFont="1" applyBorder="1" applyAlignment="1">
      <alignment wrapText="1"/>
    </xf>
    <xf numFmtId="3" fontId="88" fillId="0" borderId="47" xfId="0" applyNumberFormat="1" applyFont="1" applyBorder="1" applyAlignment="1">
      <alignment horizontal="left" wrapText="1"/>
    </xf>
    <xf numFmtId="0" fontId="0" fillId="0" borderId="31" xfId="0" applyBorder="1" applyAlignment="1">
      <alignment wrapText="1"/>
    </xf>
    <xf numFmtId="3" fontId="88" fillId="0" borderId="14" xfId="0" applyNumberFormat="1" applyFont="1" applyBorder="1" applyAlignment="1">
      <alignment horizontal="left" vertical="center"/>
    </xf>
    <xf numFmtId="3" fontId="88" fillId="0" borderId="15" xfId="0" applyNumberFormat="1" applyFont="1" applyBorder="1" applyAlignment="1">
      <alignment horizontal="left" vertical="center"/>
    </xf>
    <xf numFmtId="0" fontId="86" fillId="34" borderId="21" xfId="0" applyFont="1" applyFill="1" applyBorder="1" applyAlignment="1">
      <alignment horizontal="center"/>
    </xf>
    <xf numFmtId="0" fontId="86" fillId="34" borderId="0" xfId="0" applyFont="1" applyFill="1" applyAlignment="1">
      <alignment horizontal="center"/>
    </xf>
    <xf numFmtId="0" fontId="93" fillId="0" borderId="21" xfId="0" applyFont="1" applyBorder="1" applyAlignment="1">
      <alignment horizontal="left"/>
    </xf>
    <xf numFmtId="0" fontId="93" fillId="0" borderId="0" xfId="0" applyFont="1" applyAlignment="1">
      <alignment horizontal="left"/>
    </xf>
    <xf numFmtId="0" fontId="86" fillId="0" borderId="21" xfId="0" applyFont="1" applyBorder="1" applyAlignment="1">
      <alignment horizontal="center"/>
    </xf>
    <xf numFmtId="0" fontId="86" fillId="0" borderId="0" xfId="0" applyFont="1" applyAlignment="1">
      <alignment horizontal="center"/>
    </xf>
    <xf numFmtId="0" fontId="94" fillId="37" borderId="21" xfId="0" applyFont="1" applyFill="1" applyBorder="1" applyAlignment="1">
      <alignment horizontal="center"/>
    </xf>
    <xf numFmtId="0" fontId="94" fillId="37" borderId="0" xfId="0" applyFont="1" applyFill="1" applyAlignment="1">
      <alignment horizontal="center"/>
    </xf>
    <xf numFmtId="0" fontId="88" fillId="34" borderId="21" xfId="0" applyFont="1" applyFill="1" applyBorder="1" applyAlignment="1">
      <alignment horizontal="center"/>
    </xf>
    <xf numFmtId="0" fontId="88" fillId="34" borderId="0" xfId="0" applyFont="1" applyFill="1" applyAlignment="1">
      <alignment horizontal="center"/>
    </xf>
    <xf numFmtId="3" fontId="95" fillId="34" borderId="21" xfId="0" applyNumberFormat="1" applyFont="1" applyFill="1" applyBorder="1" applyAlignment="1">
      <alignment horizontal="center"/>
    </xf>
    <xf numFmtId="3" fontId="95" fillId="34" borderId="0" xfId="0" applyNumberFormat="1" applyFont="1" applyFill="1" applyBorder="1" applyAlignment="1">
      <alignment horizontal="center"/>
    </xf>
    <xf numFmtId="0" fontId="94" fillId="0" borderId="21" xfId="0" applyFont="1" applyFill="1" applyBorder="1" applyAlignment="1">
      <alignment horizontal="center"/>
    </xf>
    <xf numFmtId="0" fontId="94" fillId="0" borderId="0" xfId="0" applyFont="1" applyFill="1" applyAlignment="1">
      <alignment horizontal="center"/>
    </xf>
    <xf numFmtId="0" fontId="88" fillId="0" borderId="0" xfId="0" applyFont="1" applyFill="1" applyBorder="1" applyAlignment="1">
      <alignment horizontal="left"/>
    </xf>
    <xf numFmtId="0" fontId="88" fillId="0" borderId="0" xfId="0" applyFont="1" applyFill="1" applyAlignment="1">
      <alignment horizontal="left"/>
    </xf>
    <xf numFmtId="0" fontId="91" fillId="0" borderId="21" xfId="0" applyFont="1" applyFill="1" applyBorder="1" applyAlignment="1">
      <alignment horizontal="center"/>
    </xf>
    <xf numFmtId="0" fontId="91" fillId="0" borderId="0" xfId="0" applyFont="1" applyFill="1" applyBorder="1" applyAlignment="1">
      <alignment horizontal="center"/>
    </xf>
    <xf numFmtId="0" fontId="89" fillId="0" borderId="21" xfId="0" applyFont="1" applyFill="1" applyBorder="1" applyAlignment="1">
      <alignment horizontal="center" wrapText="1"/>
    </xf>
    <xf numFmtId="0" fontId="89" fillId="0" borderId="0" xfId="0" applyFont="1" applyFill="1" applyAlignment="1">
      <alignment horizontal="center" wrapText="1"/>
    </xf>
    <xf numFmtId="0" fontId="0" fillId="0" borderId="2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94" fillId="0" borderId="0" xfId="0" applyFont="1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89" fillId="0" borderId="0" xfId="0" applyFont="1" applyFill="1" applyBorder="1" applyAlignment="1">
      <alignment horizontal="center" wrapText="1"/>
    </xf>
    <xf numFmtId="0" fontId="91" fillId="0" borderId="21" xfId="0" applyFont="1" applyFill="1" applyBorder="1" applyAlignment="1">
      <alignment horizontal="left"/>
    </xf>
    <xf numFmtId="0" fontId="91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86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88" fillId="0" borderId="21" xfId="0" applyFont="1" applyBorder="1" applyAlignment="1">
      <alignment horizontal="center" wrapText="1"/>
    </xf>
    <xf numFmtId="0" fontId="88" fillId="0" borderId="0" xfId="0" applyFont="1" applyBorder="1" applyAlignment="1">
      <alignment horizontal="center" wrapText="1"/>
    </xf>
    <xf numFmtId="0" fontId="91" fillId="0" borderId="0" xfId="0" applyFont="1" applyBorder="1" applyAlignment="1">
      <alignment horizontal="center" wrapText="1"/>
    </xf>
    <xf numFmtId="0" fontId="0" fillId="34" borderId="21" xfId="0" applyFill="1" applyBorder="1" applyAlignment="1">
      <alignment horizontal="center"/>
    </xf>
    <xf numFmtId="0" fontId="0" fillId="34" borderId="0" xfId="0" applyFill="1" applyAlignment="1">
      <alignment horizontal="center"/>
    </xf>
    <xf numFmtId="0" fontId="99" fillId="0" borderId="21" xfId="0" applyFont="1" applyBorder="1" applyAlignment="1">
      <alignment horizontal="center" wrapText="1"/>
    </xf>
    <xf numFmtId="0" fontId="99" fillId="0" borderId="0" xfId="0" applyFont="1" applyAlignment="1">
      <alignment horizontal="center" wrapText="1"/>
    </xf>
    <xf numFmtId="0" fontId="0" fillId="0" borderId="2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21" xfId="0" applyBorder="1" applyAlignment="1">
      <alignment horizontal="left"/>
    </xf>
    <xf numFmtId="0" fontId="0" fillId="0" borderId="0" xfId="0" applyAlignment="1">
      <alignment horizontal="left"/>
    </xf>
    <xf numFmtId="0" fontId="89" fillId="0" borderId="21" xfId="0" applyFont="1" applyFill="1" applyBorder="1" applyAlignment="1">
      <alignment horizontal="left"/>
    </xf>
    <xf numFmtId="0" fontId="89" fillId="0" borderId="0" xfId="0" applyFont="1" applyFill="1" applyAlignment="1">
      <alignment horizontal="left"/>
    </xf>
    <xf numFmtId="0" fontId="93" fillId="0" borderId="21" xfId="0" applyFont="1" applyFill="1" applyBorder="1" applyAlignment="1">
      <alignment horizontal="left"/>
    </xf>
    <xf numFmtId="0" fontId="93" fillId="0" borderId="0" xfId="0" applyFont="1" applyFill="1" applyAlignment="1">
      <alignment horizontal="left"/>
    </xf>
    <xf numFmtId="0" fontId="86" fillId="35" borderId="13" xfId="0" applyFont="1" applyFill="1" applyBorder="1" applyAlignment="1">
      <alignment/>
    </xf>
    <xf numFmtId="0" fontId="86" fillId="35" borderId="10" xfId="0" applyFont="1" applyFill="1" applyBorder="1" applyAlignment="1">
      <alignment/>
    </xf>
    <xf numFmtId="0" fontId="91" fillId="35" borderId="13" xfId="0" applyFont="1" applyFill="1" applyBorder="1" applyAlignment="1">
      <alignment/>
    </xf>
    <xf numFmtId="0" fontId="86" fillId="35" borderId="10" xfId="0" applyFont="1" applyFill="1" applyBorder="1" applyAlignment="1">
      <alignment/>
    </xf>
    <xf numFmtId="0" fontId="91" fillId="35" borderId="10" xfId="0" applyFont="1" applyFill="1" applyBorder="1" applyAlignment="1">
      <alignment/>
    </xf>
    <xf numFmtId="0" fontId="88" fillId="0" borderId="48" xfId="0" applyFont="1" applyBorder="1" applyAlignment="1">
      <alignment wrapText="1"/>
    </xf>
    <xf numFmtId="0" fontId="88" fillId="0" borderId="49" xfId="0" applyFont="1" applyBorder="1" applyAlignment="1">
      <alignment wrapText="1"/>
    </xf>
    <xf numFmtId="0" fontId="91" fillId="35" borderId="50" xfId="0" applyFont="1" applyFill="1" applyBorder="1" applyAlignment="1">
      <alignment/>
    </xf>
    <xf numFmtId="0" fontId="91" fillId="35" borderId="51" xfId="0" applyFont="1" applyFill="1" applyBorder="1" applyAlignment="1">
      <alignment/>
    </xf>
    <xf numFmtId="0" fontId="88" fillId="0" borderId="47" xfId="0" applyFont="1" applyBorder="1" applyAlignment="1">
      <alignment/>
    </xf>
    <xf numFmtId="0" fontId="88" fillId="0" borderId="31" xfId="0" applyFont="1" applyBorder="1" applyAlignment="1">
      <alignment/>
    </xf>
    <xf numFmtId="0" fontId="88" fillId="0" borderId="47" xfId="0" applyFont="1" applyBorder="1" applyAlignment="1">
      <alignment wrapText="1"/>
    </xf>
    <xf numFmtId="0" fontId="88" fillId="0" borderId="31" xfId="0" applyFont="1" applyBorder="1" applyAlignment="1">
      <alignment wrapText="1"/>
    </xf>
    <xf numFmtId="0" fontId="88" fillId="0" borderId="52" xfId="0" applyFont="1" applyBorder="1" applyAlignment="1">
      <alignment wrapText="1"/>
    </xf>
    <xf numFmtId="0" fontId="88" fillId="0" borderId="53" xfId="0" applyFont="1" applyBorder="1" applyAlignment="1">
      <alignment wrapText="1"/>
    </xf>
    <xf numFmtId="0" fontId="86" fillId="35" borderId="13" xfId="0" applyFont="1" applyFill="1" applyBorder="1" applyAlignment="1">
      <alignment wrapText="1"/>
    </xf>
    <xf numFmtId="0" fontId="86" fillId="35" borderId="10" xfId="0" applyFont="1" applyFill="1" applyBorder="1" applyAlignment="1">
      <alignment wrapText="1"/>
    </xf>
    <xf numFmtId="0" fontId="91" fillId="35" borderId="34" xfId="0" applyFont="1" applyFill="1" applyBorder="1" applyAlignment="1">
      <alignment wrapText="1"/>
    </xf>
    <xf numFmtId="0" fontId="91" fillId="35" borderId="30" xfId="0" applyFont="1" applyFill="1" applyBorder="1" applyAlignment="1">
      <alignment wrapText="1"/>
    </xf>
    <xf numFmtId="0" fontId="88" fillId="0" borderId="48" xfId="0" applyFont="1" applyBorder="1" applyAlignment="1">
      <alignment/>
    </xf>
    <xf numFmtId="0" fontId="88" fillId="0" borderId="49" xfId="0" applyFont="1" applyBorder="1" applyAlignment="1">
      <alignment/>
    </xf>
    <xf numFmtId="0" fontId="91" fillId="35" borderId="28" xfId="0" applyFont="1" applyFill="1" applyBorder="1" applyAlignment="1">
      <alignment wrapText="1"/>
    </xf>
    <xf numFmtId="0" fontId="91" fillId="35" borderId="54" xfId="0" applyFont="1" applyFill="1" applyBorder="1" applyAlignment="1">
      <alignment wrapText="1"/>
    </xf>
    <xf numFmtId="0" fontId="91" fillId="35" borderId="50" xfId="0" applyFont="1" applyFill="1" applyBorder="1" applyAlignment="1">
      <alignment wrapText="1"/>
    </xf>
    <xf numFmtId="0" fontId="91" fillId="35" borderId="51" xfId="0" applyFont="1" applyFill="1" applyBorder="1" applyAlignment="1">
      <alignment wrapText="1"/>
    </xf>
    <xf numFmtId="0" fontId="94" fillId="35" borderId="34" xfId="0" applyFont="1" applyFill="1" applyBorder="1" applyAlignment="1">
      <alignment horizontal="left"/>
    </xf>
    <xf numFmtId="0" fontId="94" fillId="35" borderId="30" xfId="0" applyFont="1" applyFill="1" applyBorder="1" applyAlignment="1">
      <alignment horizontal="left"/>
    </xf>
    <xf numFmtId="0" fontId="94" fillId="35" borderId="34" xfId="0" applyFont="1" applyFill="1" applyBorder="1" applyAlignment="1">
      <alignment horizontal="left" wrapText="1"/>
    </xf>
    <xf numFmtId="0" fontId="94" fillId="35" borderId="30" xfId="0" applyFont="1" applyFill="1" applyBorder="1" applyAlignment="1">
      <alignment horizontal="left" wrapText="1"/>
    </xf>
    <xf numFmtId="0" fontId="89" fillId="34" borderId="32" xfId="0" applyFont="1" applyFill="1" applyBorder="1" applyAlignment="1">
      <alignment wrapText="1"/>
    </xf>
    <xf numFmtId="0" fontId="89" fillId="34" borderId="17" xfId="0" applyFont="1" applyFill="1" applyBorder="1" applyAlignment="1">
      <alignment wrapText="1"/>
    </xf>
    <xf numFmtId="0" fontId="86" fillId="35" borderId="34" xfId="0" applyFont="1" applyFill="1" applyBorder="1" applyAlignment="1">
      <alignment/>
    </xf>
    <xf numFmtId="0" fontId="86" fillId="35" borderId="30" xfId="0" applyFont="1" applyFill="1" applyBorder="1" applyAlignment="1">
      <alignment/>
    </xf>
    <xf numFmtId="0" fontId="95" fillId="0" borderId="14" xfId="0" applyFont="1" applyBorder="1" applyAlignment="1">
      <alignment wrapText="1"/>
    </xf>
    <xf numFmtId="0" fontId="95" fillId="0" borderId="15" xfId="0" applyFont="1" applyBorder="1" applyAlignment="1">
      <alignment wrapText="1"/>
    </xf>
    <xf numFmtId="0" fontId="95" fillId="0" borderId="47" xfId="0" applyFont="1" applyBorder="1" applyAlignment="1">
      <alignment wrapText="1"/>
    </xf>
    <xf numFmtId="0" fontId="95" fillId="0" borderId="31" xfId="0" applyFont="1" applyBorder="1" applyAlignment="1">
      <alignment wrapText="1"/>
    </xf>
    <xf numFmtId="0" fontId="88" fillId="0" borderId="47" xfId="0" applyFont="1" applyBorder="1" applyAlignment="1">
      <alignment/>
    </xf>
    <xf numFmtId="0" fontId="88" fillId="0" borderId="31" xfId="0" applyFont="1" applyBorder="1" applyAlignment="1">
      <alignment/>
    </xf>
    <xf numFmtId="0" fontId="86" fillId="35" borderId="28" xfId="0" applyFont="1" applyFill="1" applyBorder="1" applyAlignment="1">
      <alignment wrapText="1"/>
    </xf>
    <xf numFmtId="0" fontId="86" fillId="35" borderId="29" xfId="0" applyFont="1" applyFill="1" applyBorder="1" applyAlignment="1">
      <alignment wrapText="1"/>
    </xf>
    <xf numFmtId="0" fontId="88" fillId="34" borderId="47" xfId="0" applyFont="1" applyFill="1" applyBorder="1" applyAlignment="1">
      <alignment/>
    </xf>
    <xf numFmtId="0" fontId="88" fillId="34" borderId="31" xfId="0" applyFont="1" applyFill="1" applyBorder="1" applyAlignment="1">
      <alignment/>
    </xf>
    <xf numFmtId="0" fontId="91" fillId="35" borderId="47" xfId="0" applyFont="1" applyFill="1" applyBorder="1" applyAlignment="1">
      <alignment wrapText="1"/>
    </xf>
    <xf numFmtId="0" fontId="91" fillId="35" borderId="31" xfId="0" applyFont="1" applyFill="1" applyBorder="1" applyAlignment="1">
      <alignment wrapText="1"/>
    </xf>
    <xf numFmtId="0" fontId="88" fillId="0" borderId="47" xfId="0" applyFont="1" applyBorder="1" applyAlignment="1">
      <alignment horizontal="left" wrapText="1"/>
    </xf>
    <xf numFmtId="0" fontId="88" fillId="0" borderId="31" xfId="0" applyFont="1" applyBorder="1" applyAlignment="1">
      <alignment horizontal="left" wrapText="1"/>
    </xf>
    <xf numFmtId="0" fontId="19" fillId="35" borderId="13" xfId="0" applyFont="1" applyFill="1" applyBorder="1" applyAlignment="1">
      <alignment wrapText="1"/>
    </xf>
    <xf numFmtId="0" fontId="19" fillId="35" borderId="10" xfId="0" applyFont="1" applyFill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88" fillId="0" borderId="0" xfId="0" applyFont="1" applyAlignment="1">
      <alignment horizontal="center" wrapText="1"/>
    </xf>
    <xf numFmtId="0" fontId="93" fillId="34" borderId="0" xfId="0" applyFont="1" applyFill="1" applyBorder="1" applyAlignment="1">
      <alignment horizontal="center" wrapText="1"/>
    </xf>
    <xf numFmtId="0" fontId="88" fillId="0" borderId="0" xfId="0" applyFont="1" applyBorder="1" applyAlignment="1">
      <alignment horizontal="center"/>
    </xf>
    <xf numFmtId="0" fontId="93" fillId="0" borderId="0" xfId="0" applyFont="1" applyFill="1" applyBorder="1" applyAlignment="1">
      <alignment horizontal="left" wrapText="1"/>
    </xf>
    <xf numFmtId="0" fontId="93" fillId="0" borderId="0" xfId="0" applyFont="1" applyBorder="1" applyAlignment="1">
      <alignment horizontal="left" wrapText="1"/>
    </xf>
    <xf numFmtId="0" fontId="93" fillId="0" borderId="0" xfId="0" applyFont="1" applyAlignment="1">
      <alignment horizontal="left" wrapText="1"/>
    </xf>
    <xf numFmtId="0" fontId="91" fillId="0" borderId="0" xfId="0" applyFont="1" applyFill="1" applyBorder="1" applyAlignment="1">
      <alignment horizontal="left" wrapText="1"/>
    </xf>
    <xf numFmtId="0" fontId="91" fillId="0" borderId="0" xfId="0" applyFont="1" applyFill="1" applyAlignment="1">
      <alignment horizontal="left" wrapText="1"/>
    </xf>
    <xf numFmtId="0" fontId="86" fillId="34" borderId="0" xfId="0" applyFont="1" applyFill="1" applyBorder="1" applyAlignment="1">
      <alignment horizontal="left" wrapText="1"/>
    </xf>
    <xf numFmtId="0" fontId="91" fillId="0" borderId="0" xfId="0" applyFont="1" applyBorder="1" applyAlignment="1">
      <alignment horizontal="left" wrapText="1"/>
    </xf>
    <xf numFmtId="0" fontId="88" fillId="0" borderId="0" xfId="0" applyFont="1" applyFill="1" applyBorder="1" applyAlignment="1">
      <alignment horizontal="center" wrapText="1"/>
    </xf>
    <xf numFmtId="0" fontId="88" fillId="0" borderId="32" xfId="0" applyFont="1" applyBorder="1" applyAlignment="1">
      <alignment vertical="center" wrapText="1"/>
    </xf>
    <xf numFmtId="0" fontId="88" fillId="0" borderId="17" xfId="0" applyFont="1" applyBorder="1" applyAlignment="1">
      <alignment vertical="center" wrapText="1"/>
    </xf>
    <xf numFmtId="0" fontId="2" fillId="34" borderId="32" xfId="0" applyFont="1" applyFill="1" applyBorder="1" applyAlignment="1">
      <alignment wrapText="1"/>
    </xf>
    <xf numFmtId="0" fontId="2" fillId="34" borderId="17" xfId="0" applyFont="1" applyFill="1" applyBorder="1" applyAlignment="1">
      <alignment wrapText="1"/>
    </xf>
    <xf numFmtId="0" fontId="91" fillId="35" borderId="14" xfId="0" applyFont="1" applyFill="1" applyBorder="1" applyAlignment="1">
      <alignment/>
    </xf>
    <xf numFmtId="0" fontId="91" fillId="35" borderId="15" xfId="0" applyFont="1" applyFill="1" applyBorder="1" applyAlignment="1">
      <alignment/>
    </xf>
    <xf numFmtId="0" fontId="89" fillId="34" borderId="48" xfId="0" applyFont="1" applyFill="1" applyBorder="1" applyAlignment="1">
      <alignment wrapText="1"/>
    </xf>
    <xf numFmtId="0" fontId="89" fillId="34" borderId="49" xfId="0" applyFont="1" applyFill="1" applyBorder="1" applyAlignment="1">
      <alignment wrapText="1"/>
    </xf>
    <xf numFmtId="0" fontId="88" fillId="0" borderId="39" xfId="0" applyFont="1" applyBorder="1" applyAlignment="1">
      <alignment/>
    </xf>
    <xf numFmtId="0" fontId="88" fillId="0" borderId="55" xfId="0" applyFont="1" applyBorder="1" applyAlignment="1">
      <alignment/>
    </xf>
    <xf numFmtId="0" fontId="88" fillId="0" borderId="53" xfId="0" applyFont="1" applyBorder="1" applyAlignment="1">
      <alignment/>
    </xf>
    <xf numFmtId="0" fontId="89" fillId="35" borderId="10" xfId="0" applyFont="1" applyFill="1" applyBorder="1" applyAlignment="1">
      <alignment/>
    </xf>
    <xf numFmtId="0" fontId="88" fillId="0" borderId="56" xfId="0" applyFont="1" applyBorder="1" applyAlignment="1">
      <alignment wrapText="1"/>
    </xf>
    <xf numFmtId="0" fontId="94" fillId="35" borderId="17" xfId="0" applyFont="1" applyFill="1" applyBorder="1" applyAlignment="1">
      <alignment/>
    </xf>
    <xf numFmtId="0" fontId="89" fillId="35" borderId="10" xfId="0" applyFont="1" applyFill="1" applyBorder="1" applyAlignment="1">
      <alignment wrapText="1"/>
    </xf>
    <xf numFmtId="0" fontId="111" fillId="35" borderId="50" xfId="0" applyFont="1" applyFill="1" applyBorder="1" applyAlignment="1">
      <alignment horizontal="left"/>
    </xf>
    <xf numFmtId="0" fontId="111" fillId="35" borderId="57" xfId="0" applyFont="1" applyFill="1" applyBorder="1" applyAlignment="1">
      <alignment horizontal="left"/>
    </xf>
    <xf numFmtId="0" fontId="111" fillId="35" borderId="58" xfId="0" applyFont="1" applyFill="1" applyBorder="1" applyAlignment="1">
      <alignment horizontal="left"/>
    </xf>
    <xf numFmtId="0" fontId="93" fillId="35" borderId="48" xfId="0" applyFont="1" applyFill="1" applyBorder="1" applyAlignment="1">
      <alignment horizontal="center" vertical="center"/>
    </xf>
    <xf numFmtId="0" fontId="93" fillId="35" borderId="59" xfId="0" applyFont="1" applyFill="1" applyBorder="1" applyAlignment="1">
      <alignment horizontal="center" vertical="center"/>
    </xf>
    <xf numFmtId="0" fontId="93" fillId="35" borderId="49" xfId="0" applyFont="1" applyFill="1" applyBorder="1" applyAlignment="1">
      <alignment horizontal="center" vertical="center"/>
    </xf>
    <xf numFmtId="0" fontId="94" fillId="35" borderId="11" xfId="0" applyFont="1" applyFill="1" applyBorder="1" applyAlignment="1">
      <alignment/>
    </xf>
    <xf numFmtId="0" fontId="90" fillId="35" borderId="30" xfId="0" applyFont="1" applyFill="1" applyBorder="1" applyAlignment="1">
      <alignment/>
    </xf>
    <xf numFmtId="0" fontId="89" fillId="35" borderId="17" xfId="0" applyFont="1" applyFill="1" applyBorder="1" applyAlignment="1">
      <alignment/>
    </xf>
    <xf numFmtId="0" fontId="88" fillId="0" borderId="20" xfId="0" applyFont="1" applyBorder="1" applyAlignment="1">
      <alignment/>
    </xf>
    <xf numFmtId="0" fontId="89" fillId="35" borderId="30" xfId="0" applyFont="1" applyFill="1" applyBorder="1" applyAlignment="1">
      <alignment/>
    </xf>
    <xf numFmtId="0" fontId="88" fillId="34" borderId="15" xfId="0" applyFont="1" applyFill="1" applyBorder="1" applyAlignment="1">
      <alignment/>
    </xf>
    <xf numFmtId="0" fontId="89" fillId="35" borderId="60" xfId="0" applyFont="1" applyFill="1" applyBorder="1" applyAlignment="1">
      <alignment/>
    </xf>
    <xf numFmtId="0" fontId="89" fillId="35" borderId="51" xfId="0" applyFont="1" applyFill="1" applyBorder="1" applyAlignment="1">
      <alignment/>
    </xf>
    <xf numFmtId="0" fontId="89" fillId="35" borderId="60" xfId="0" applyFont="1" applyFill="1" applyBorder="1" applyAlignment="1">
      <alignment wrapText="1"/>
    </xf>
    <xf numFmtId="0" fontId="89" fillId="35" borderId="51" xfId="0" applyFont="1" applyFill="1" applyBorder="1" applyAlignment="1">
      <alignment wrapText="1"/>
    </xf>
    <xf numFmtId="0" fontId="89" fillId="35" borderId="36" xfId="0" applyFont="1" applyFill="1" applyBorder="1" applyAlignment="1">
      <alignment/>
    </xf>
    <xf numFmtId="0" fontId="89" fillId="35" borderId="61" xfId="0" applyFont="1" applyFill="1" applyBorder="1" applyAlignment="1">
      <alignment/>
    </xf>
    <xf numFmtId="0" fontId="89" fillId="35" borderId="54" xfId="0" applyFont="1" applyFill="1" applyBorder="1" applyAlignment="1">
      <alignment/>
    </xf>
    <xf numFmtId="0" fontId="88" fillId="0" borderId="21" xfId="0" applyFont="1" applyFill="1" applyBorder="1" applyAlignment="1">
      <alignment horizontal="center"/>
    </xf>
    <xf numFmtId="0" fontId="88" fillId="0" borderId="0" xfId="0" applyFont="1" applyFill="1" applyAlignment="1">
      <alignment horizontal="center"/>
    </xf>
    <xf numFmtId="0" fontId="13" fillId="35" borderId="62" xfId="0" applyFont="1" applyFill="1" applyBorder="1" applyAlignment="1">
      <alignment/>
    </xf>
    <xf numFmtId="0" fontId="13" fillId="35" borderId="12" xfId="0" applyFont="1" applyFill="1" applyBorder="1" applyAlignment="1">
      <alignment/>
    </xf>
    <xf numFmtId="0" fontId="13" fillId="35" borderId="63" xfId="0" applyFont="1" applyFill="1" applyBorder="1" applyAlignment="1">
      <alignment/>
    </xf>
    <xf numFmtId="0" fontId="6" fillId="0" borderId="2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1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22" xfId="0" applyFont="1" applyBorder="1" applyAlignment="1">
      <alignment horizontal="left" wrapText="1"/>
    </xf>
    <xf numFmtId="0" fontId="9" fillId="35" borderId="13" xfId="0" applyFont="1" applyFill="1" applyBorder="1" applyAlignment="1">
      <alignment horizontal="center" vertical="center"/>
    </xf>
    <xf numFmtId="0" fontId="9" fillId="35" borderId="14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9" fillId="35" borderId="18" xfId="0" applyFont="1" applyFill="1" applyBorder="1" applyAlignment="1">
      <alignment horizontal="center" vertical="center" wrapText="1"/>
    </xf>
    <xf numFmtId="0" fontId="9" fillId="35" borderId="16" xfId="0" applyFont="1" applyFill="1" applyBorder="1" applyAlignment="1">
      <alignment horizontal="center" vertical="center" wrapText="1"/>
    </xf>
    <xf numFmtId="0" fontId="86" fillId="0" borderId="0" xfId="0" applyFont="1" applyBorder="1" applyAlignment="1">
      <alignment horizontal="center"/>
    </xf>
    <xf numFmtId="0" fontId="6" fillId="35" borderId="62" xfId="0" applyFont="1" applyFill="1" applyBorder="1" applyAlignment="1">
      <alignment wrapText="1"/>
    </xf>
    <xf numFmtId="0" fontId="6" fillId="35" borderId="12" xfId="0" applyFont="1" applyFill="1" applyBorder="1" applyAlignment="1">
      <alignment wrapText="1"/>
    </xf>
    <xf numFmtId="0" fontId="6" fillId="35" borderId="63" xfId="0" applyFont="1" applyFill="1" applyBorder="1" applyAlignment="1">
      <alignment wrapText="1"/>
    </xf>
    <xf numFmtId="0" fontId="6" fillId="0" borderId="21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22" xfId="0" applyFont="1" applyBorder="1" applyAlignment="1">
      <alignment wrapText="1"/>
    </xf>
    <xf numFmtId="0" fontId="108" fillId="0" borderId="0" xfId="0" applyFont="1" applyBorder="1" applyAlignment="1">
      <alignment horizontal="left" wrapText="1"/>
    </xf>
    <xf numFmtId="0" fontId="108" fillId="0" borderId="0" xfId="0" applyFont="1" applyBorder="1" applyAlignment="1">
      <alignment horizontal="center"/>
    </xf>
    <xf numFmtId="0" fontId="6" fillId="35" borderId="62" xfId="0" applyFont="1" applyFill="1" applyBorder="1" applyAlignment="1">
      <alignment horizontal="left" wrapText="1"/>
    </xf>
    <xf numFmtId="0" fontId="6" fillId="35" borderId="12" xfId="0" applyFont="1" applyFill="1" applyBorder="1" applyAlignment="1">
      <alignment horizontal="left" wrapText="1"/>
    </xf>
    <xf numFmtId="0" fontId="6" fillId="35" borderId="63" xfId="0" applyFont="1" applyFill="1" applyBorder="1" applyAlignment="1">
      <alignment horizontal="left" wrapText="1"/>
    </xf>
    <xf numFmtId="0" fontId="6" fillId="35" borderId="62" xfId="0" applyFont="1" applyFill="1" applyBorder="1" applyAlignment="1">
      <alignment/>
    </xf>
    <xf numFmtId="0" fontId="6" fillId="35" borderId="12" xfId="0" applyFont="1" applyFill="1" applyBorder="1" applyAlignment="1">
      <alignment/>
    </xf>
    <xf numFmtId="0" fontId="6" fillId="35" borderId="63" xfId="0" applyFont="1" applyFill="1" applyBorder="1" applyAlignment="1">
      <alignment/>
    </xf>
    <xf numFmtId="0" fontId="8" fillId="35" borderId="62" xfId="0" applyFont="1" applyFill="1" applyBorder="1" applyAlignment="1">
      <alignment wrapText="1"/>
    </xf>
    <xf numFmtId="0" fontId="8" fillId="35" borderId="12" xfId="0" applyFont="1" applyFill="1" applyBorder="1" applyAlignment="1">
      <alignment wrapText="1"/>
    </xf>
    <xf numFmtId="0" fontId="8" fillId="35" borderId="63" xfId="0" applyFont="1" applyFill="1" applyBorder="1" applyAlignment="1">
      <alignment wrapText="1"/>
    </xf>
    <xf numFmtId="0" fontId="8" fillId="35" borderId="62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8" fillId="35" borderId="63" xfId="0" applyFont="1" applyFill="1" applyBorder="1" applyAlignment="1">
      <alignment/>
    </xf>
    <xf numFmtId="0" fontId="15" fillId="35" borderId="62" xfId="0" applyFont="1" applyFill="1" applyBorder="1" applyAlignment="1">
      <alignment wrapText="1"/>
    </xf>
    <xf numFmtId="0" fontId="15" fillId="35" borderId="12" xfId="0" applyFont="1" applyFill="1" applyBorder="1" applyAlignment="1">
      <alignment wrapText="1"/>
    </xf>
    <xf numFmtId="0" fontId="15" fillId="35" borderId="63" xfId="0" applyFont="1" applyFill="1" applyBorder="1" applyAlignment="1">
      <alignment wrapText="1"/>
    </xf>
    <xf numFmtId="0" fontId="8" fillId="0" borderId="21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22" xfId="0" applyFont="1" applyBorder="1" applyAlignment="1">
      <alignment wrapText="1"/>
    </xf>
    <xf numFmtId="0" fontId="5" fillId="0" borderId="0" xfId="0" applyFont="1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35" borderId="62" xfId="0" applyFont="1" applyFill="1" applyBorder="1" applyAlignment="1">
      <alignment horizontal="left"/>
    </xf>
    <xf numFmtId="0" fontId="6" fillId="35" borderId="12" xfId="0" applyFont="1" applyFill="1" applyBorder="1" applyAlignment="1">
      <alignment horizontal="left"/>
    </xf>
    <xf numFmtId="0" fontId="6" fillId="35" borderId="63" xfId="0" applyFont="1" applyFill="1" applyBorder="1" applyAlignment="1">
      <alignment horizontal="left"/>
    </xf>
    <xf numFmtId="0" fontId="0" fillId="35" borderId="12" xfId="0" applyFill="1" applyBorder="1" applyAlignment="1">
      <alignment wrapText="1"/>
    </xf>
    <xf numFmtId="0" fontId="0" fillId="35" borderId="63" xfId="0" applyFill="1" applyBorder="1" applyAlignment="1">
      <alignment wrapText="1"/>
    </xf>
    <xf numFmtId="0" fontId="0" fillId="0" borderId="64" xfId="0" applyBorder="1" applyAlignment="1">
      <alignment horizontal="center"/>
    </xf>
    <xf numFmtId="0" fontId="98" fillId="0" borderId="0" xfId="0" applyFont="1" applyBorder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F20" sqref="F20"/>
    </sheetView>
  </sheetViews>
  <sheetFormatPr defaultColWidth="9.140625" defaultRowHeight="15"/>
  <cols>
    <col min="1" max="1" width="41.140625" style="0" customWidth="1"/>
    <col min="2" max="2" width="17.421875" style="0" customWidth="1"/>
    <col min="3" max="3" width="18.7109375" style="0" customWidth="1"/>
    <col min="4" max="4" width="17.7109375" style="0" customWidth="1"/>
    <col min="5" max="5" width="8.140625" style="0" customWidth="1"/>
    <col min="6" max="6" width="13.7109375" style="0" customWidth="1"/>
    <col min="7" max="7" width="13.28125" style="0" customWidth="1"/>
    <col min="8" max="8" width="13.8515625" style="0" customWidth="1"/>
  </cols>
  <sheetData>
    <row r="1" spans="1:7" s="242" customFormat="1" ht="18" customHeight="1">
      <c r="A1" s="518" t="s">
        <v>468</v>
      </c>
      <c r="B1" s="518"/>
      <c r="C1" s="518"/>
      <c r="D1" s="525"/>
      <c r="E1" s="525"/>
      <c r="F1" s="518"/>
      <c r="G1" s="520" t="s">
        <v>379</v>
      </c>
    </row>
    <row r="2" spans="1:7" s="242" customFormat="1" ht="18" customHeight="1">
      <c r="A2" s="518" t="s">
        <v>469</v>
      </c>
      <c r="B2" s="518"/>
      <c r="C2" s="518"/>
      <c r="D2" s="519"/>
      <c r="E2" s="519"/>
      <c r="F2" s="518"/>
      <c r="G2" s="518"/>
    </row>
    <row r="3" spans="1:7" s="242" customFormat="1" ht="18" customHeight="1">
      <c r="A3" s="518" t="s">
        <v>470</v>
      </c>
      <c r="B3" s="518"/>
      <c r="C3" s="518"/>
      <c r="D3" s="519"/>
      <c r="E3" s="519"/>
      <c r="F3" s="518"/>
      <c r="G3" s="518"/>
    </row>
    <row r="4" spans="1:7" s="242" customFormat="1" ht="18" customHeight="1">
      <c r="A4" s="518" t="s">
        <v>471</v>
      </c>
      <c r="B4" s="518"/>
      <c r="C4" s="518"/>
      <c r="D4" s="519"/>
      <c r="E4" s="519"/>
      <c r="F4" s="518"/>
      <c r="G4" s="518"/>
    </row>
    <row r="5" spans="1:7" s="242" customFormat="1" ht="18" customHeight="1">
      <c r="A5" s="518" t="s">
        <v>472</v>
      </c>
      <c r="B5" s="518"/>
      <c r="C5" s="518"/>
      <c r="D5" s="519"/>
      <c r="E5" s="519"/>
      <c r="F5" s="518"/>
      <c r="G5" s="518"/>
    </row>
    <row r="6" spans="1:7" s="242" customFormat="1" ht="18" customHeight="1">
      <c r="A6" s="518" t="s">
        <v>473</v>
      </c>
      <c r="B6" s="518"/>
      <c r="C6" s="518"/>
      <c r="D6" s="519"/>
      <c r="E6" s="519"/>
      <c r="F6" s="518"/>
      <c r="G6" s="518"/>
    </row>
    <row r="7" spans="1:7" s="242" customFormat="1" ht="18" customHeight="1">
      <c r="A7" s="518" t="s">
        <v>474</v>
      </c>
      <c r="B7" s="518"/>
      <c r="C7" s="518"/>
      <c r="D7" s="519"/>
      <c r="E7" s="519"/>
      <c r="F7" s="518"/>
      <c r="G7" s="518"/>
    </row>
    <row r="8" spans="4:5" s="242" customFormat="1" ht="18" customHeight="1">
      <c r="D8" s="516"/>
      <c r="E8" s="516"/>
    </row>
    <row r="9" spans="1:7" s="242" customFormat="1" ht="30" customHeight="1">
      <c r="A9" s="526" t="s">
        <v>475</v>
      </c>
      <c r="B9" s="526"/>
      <c r="C9" s="526"/>
      <c r="D9" s="526"/>
      <c r="E9" s="526"/>
      <c r="F9" s="526"/>
      <c r="G9" s="526"/>
    </row>
    <row r="10" spans="4:5" s="242" customFormat="1" ht="18" customHeight="1">
      <c r="D10" s="241"/>
      <c r="E10" s="241"/>
    </row>
    <row r="11" spans="1:5" s="230" customFormat="1" ht="15" customHeight="1">
      <c r="A11" s="535"/>
      <c r="B11" s="535"/>
      <c r="C11" s="535"/>
      <c r="D11" s="535"/>
      <c r="E11" s="535"/>
    </row>
    <row r="12" spans="1:7" s="230" customFormat="1" ht="18" customHeight="1">
      <c r="A12" s="532" t="s">
        <v>409</v>
      </c>
      <c r="B12" s="532"/>
      <c r="C12" s="532"/>
      <c r="D12" s="532"/>
      <c r="E12" s="532"/>
      <c r="F12" s="532"/>
      <c r="G12" s="532"/>
    </row>
    <row r="13" spans="1:7" s="230" customFormat="1" ht="18" customHeight="1">
      <c r="A13" s="529" t="s">
        <v>59</v>
      </c>
      <c r="B13" s="529"/>
      <c r="C13" s="529"/>
      <c r="D13" s="529"/>
      <c r="E13" s="529"/>
      <c r="F13" s="517"/>
      <c r="G13" s="517"/>
    </row>
    <row r="14" spans="1:7" s="230" customFormat="1" ht="18" customHeight="1">
      <c r="A14" s="533" t="s">
        <v>463</v>
      </c>
      <c r="B14" s="533"/>
      <c r="C14" s="533"/>
      <c r="D14" s="533"/>
      <c r="E14" s="533"/>
      <c r="F14" s="533"/>
      <c r="G14" s="533"/>
    </row>
    <row r="15" spans="1:7" s="230" customFormat="1" ht="18" customHeight="1">
      <c r="A15" s="533" t="s">
        <v>465</v>
      </c>
      <c r="B15" s="533"/>
      <c r="C15" s="533"/>
      <c r="D15" s="533"/>
      <c r="E15" s="533"/>
      <c r="F15" s="533"/>
      <c r="G15" s="533"/>
    </row>
    <row r="16" spans="1:5" s="230" customFormat="1" ht="9.75" customHeight="1" thickBot="1">
      <c r="A16" s="534"/>
      <c r="B16" s="534"/>
      <c r="C16" s="534"/>
      <c r="D16" s="534"/>
      <c r="E16" s="534"/>
    </row>
    <row r="17" spans="1:7" ht="78.75" customHeight="1">
      <c r="A17" s="11" t="s">
        <v>56</v>
      </c>
      <c r="B17" s="220" t="s">
        <v>410</v>
      </c>
      <c r="C17" s="412" t="s">
        <v>411</v>
      </c>
      <c r="D17" s="220" t="s">
        <v>476</v>
      </c>
      <c r="E17" s="220" t="s">
        <v>65</v>
      </c>
      <c r="F17" s="220" t="s">
        <v>380</v>
      </c>
      <c r="G17" s="257" t="s">
        <v>412</v>
      </c>
    </row>
    <row r="18" spans="1:7" ht="19.5" customHeight="1">
      <c r="A18" s="12">
        <v>1</v>
      </c>
      <c r="B18" s="13">
        <v>2</v>
      </c>
      <c r="C18" s="13">
        <v>3</v>
      </c>
      <c r="D18" s="13">
        <v>4</v>
      </c>
      <c r="E18" s="13">
        <v>5</v>
      </c>
      <c r="F18" s="13">
        <v>6</v>
      </c>
      <c r="G18" s="14">
        <v>7</v>
      </c>
    </row>
    <row r="19" spans="1:13" ht="30" customHeight="1">
      <c r="A19" s="413" t="s">
        <v>57</v>
      </c>
      <c r="B19" s="414">
        <f>SUM('PRIHODI I PRIMICI'!C8)</f>
        <v>6931250</v>
      </c>
      <c r="C19" s="415">
        <f>SUM('PRIHODI I PRIMICI'!D8)</f>
        <v>3602058</v>
      </c>
      <c r="D19" s="414">
        <f>SUM('PRIHODI I PRIMICI'!I8)</f>
        <v>7571830</v>
      </c>
      <c r="E19" s="414">
        <f>SUM(D19/B19)*100</f>
        <v>109.241911632101</v>
      </c>
      <c r="F19" s="414">
        <f>SUM('PRIHODI I PRIMICI'!K8)</f>
        <v>7063830</v>
      </c>
      <c r="G19" s="416">
        <f>SUM('PRIHODI I PRIMICI'!L8)</f>
        <v>7259730</v>
      </c>
      <c r="H19" s="530"/>
      <c r="I19" s="531"/>
      <c r="J19" s="531"/>
      <c r="K19" s="531"/>
      <c r="L19" s="531"/>
      <c r="M19" s="531"/>
    </row>
    <row r="20" spans="1:13" ht="31.5" customHeight="1">
      <c r="A20" s="413" t="s">
        <v>58</v>
      </c>
      <c r="B20" s="414">
        <f>SUM('RASHODI I IZDACI'!C6)</f>
        <v>6931250</v>
      </c>
      <c r="C20" s="415">
        <f>SUM('RASHODI I IZDACI'!D6)</f>
        <v>2606671.83</v>
      </c>
      <c r="D20" s="414">
        <f>SUM('RASHODI I IZDACI'!I6)</f>
        <v>7571830</v>
      </c>
      <c r="E20" s="414">
        <f>SUM(D20/B20)*100</f>
        <v>109.241911632101</v>
      </c>
      <c r="F20" s="414">
        <f>SUM('RASHODI I IZDACI'!K6)</f>
        <v>7063830</v>
      </c>
      <c r="G20" s="416">
        <f>SUM('RASHODI I IZDACI'!L6)</f>
        <v>7259730</v>
      </c>
      <c r="H20" s="527"/>
      <c r="I20" s="528"/>
      <c r="J20" s="528"/>
      <c r="K20" s="528"/>
      <c r="L20" s="528"/>
      <c r="M20" s="528"/>
    </row>
    <row r="21" spans="1:7" ht="46.5" customHeight="1" thickBot="1">
      <c r="A21" s="417" t="s">
        <v>326</v>
      </c>
      <c r="B21" s="418">
        <f>SUM(B19-B20)</f>
        <v>0</v>
      </c>
      <c r="C21" s="419">
        <f>SUM(C19-C20)</f>
        <v>995386.1699999999</v>
      </c>
      <c r="D21" s="418">
        <f>SUM(D19-D20)</f>
        <v>0</v>
      </c>
      <c r="E21" s="418">
        <v>0</v>
      </c>
      <c r="F21" s="418">
        <f>SUM(F19-F20)</f>
        <v>0</v>
      </c>
      <c r="G21" s="420">
        <f>SUM(G19-G20)</f>
        <v>0</v>
      </c>
    </row>
    <row r="22" spans="6:7" ht="22.5" customHeight="1">
      <c r="F22" s="212"/>
      <c r="G22" s="212"/>
    </row>
    <row r="23" ht="18.75" customHeight="1"/>
    <row r="24" ht="22.5" customHeight="1"/>
    <row r="25" ht="9.75" customHeight="1"/>
    <row r="26" ht="68.25" customHeight="1">
      <c r="H26" s="382"/>
    </row>
    <row r="27" ht="18.75" customHeight="1"/>
    <row r="28" spans="6:7" ht="26.25" customHeight="1">
      <c r="F28" s="189"/>
      <c r="G28" s="189"/>
    </row>
    <row r="29" spans="6:7" ht="24.75" customHeight="1">
      <c r="F29" s="189"/>
      <c r="G29" s="189"/>
    </row>
    <row r="31" ht="14.25">
      <c r="A31" s="215" t="s">
        <v>92</v>
      </c>
    </row>
    <row r="38" ht="14.25">
      <c r="F38" s="171"/>
    </row>
    <row r="41" ht="14.25">
      <c r="H41" s="155"/>
    </row>
  </sheetData>
  <sheetProtection/>
  <mergeCells count="10">
    <mergeCell ref="D1:E1"/>
    <mergeCell ref="A9:G9"/>
    <mergeCell ref="H20:M20"/>
    <mergeCell ref="A13:E13"/>
    <mergeCell ref="H19:M19"/>
    <mergeCell ref="A12:G12"/>
    <mergeCell ref="A14:G14"/>
    <mergeCell ref="A15:G15"/>
    <mergeCell ref="A16:E16"/>
    <mergeCell ref="A11:E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05"/>
  <sheetViews>
    <sheetView zoomScalePageLayoutView="0" workbookViewId="0" topLeftCell="A22">
      <selection activeCell="Y37" sqref="Y37"/>
    </sheetView>
  </sheetViews>
  <sheetFormatPr defaultColWidth="9.140625" defaultRowHeight="15"/>
  <cols>
    <col min="1" max="1" width="4.8515625" style="0" customWidth="1"/>
    <col min="2" max="2" width="36.421875" style="0" customWidth="1"/>
    <col min="3" max="3" width="9.421875" style="0" customWidth="1"/>
    <col min="4" max="4" width="9.57421875" style="0" customWidth="1"/>
    <col min="5" max="5" width="9.8515625" style="0" customWidth="1"/>
    <col min="6" max="6" width="8.8515625" style="0" customWidth="1"/>
    <col min="7" max="7" width="9.421875" style="0" customWidth="1"/>
    <col min="8" max="8" width="9.140625" style="0" customWidth="1"/>
    <col min="9" max="9" width="9.7109375" style="0" customWidth="1"/>
    <col min="10" max="10" width="4.7109375" style="0" customWidth="1"/>
    <col min="11" max="11" width="9.28125" style="0" customWidth="1"/>
    <col min="12" max="12" width="9.140625" style="0" customWidth="1"/>
  </cols>
  <sheetData>
    <row r="1" spans="1:13" ht="15">
      <c r="A1" s="533" t="s">
        <v>464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211"/>
    </row>
    <row r="2" spans="1:12" ht="15" customHeight="1">
      <c r="A2" s="538" t="s">
        <v>466</v>
      </c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538"/>
    </row>
    <row r="3" spans="1:12" ht="18.75" customHeight="1" thickBot="1">
      <c r="A3" s="539" t="s">
        <v>333</v>
      </c>
      <c r="B3" s="539"/>
      <c r="C3" s="539"/>
      <c r="D3" s="539"/>
      <c r="E3" s="539"/>
      <c r="F3" s="539"/>
      <c r="G3" s="539"/>
      <c r="H3" s="539"/>
      <c r="I3" s="539"/>
      <c r="J3" s="539"/>
      <c r="K3" s="539"/>
      <c r="L3" s="539"/>
    </row>
    <row r="4" spans="1:12" ht="33" customHeight="1" thickBot="1">
      <c r="A4" s="579" t="s">
        <v>352</v>
      </c>
      <c r="B4" s="578" t="s">
        <v>1</v>
      </c>
      <c r="C4" s="542" t="s">
        <v>415</v>
      </c>
      <c r="D4" s="542"/>
      <c r="E4" s="540" t="s">
        <v>477</v>
      </c>
      <c r="F4" s="540"/>
      <c r="G4" s="540"/>
      <c r="H4" s="540"/>
      <c r="I4" s="540"/>
      <c r="J4" s="541" t="s">
        <v>2</v>
      </c>
      <c r="K4" s="542" t="s">
        <v>416</v>
      </c>
      <c r="L4" s="542"/>
    </row>
    <row r="5" spans="1:12" ht="65.25" customHeight="1" thickBot="1">
      <c r="A5" s="579"/>
      <c r="B5" s="578"/>
      <c r="C5" s="421" t="s">
        <v>413</v>
      </c>
      <c r="D5" s="422" t="s">
        <v>414</v>
      </c>
      <c r="E5" s="423" t="s">
        <v>94</v>
      </c>
      <c r="F5" s="423" t="s">
        <v>101</v>
      </c>
      <c r="G5" s="423" t="s">
        <v>95</v>
      </c>
      <c r="H5" s="423" t="s">
        <v>100</v>
      </c>
      <c r="I5" s="421" t="s">
        <v>294</v>
      </c>
      <c r="J5" s="541"/>
      <c r="K5" s="424" t="s">
        <v>380</v>
      </c>
      <c r="L5" s="425" t="s">
        <v>412</v>
      </c>
    </row>
    <row r="6" spans="1:12" ht="12.75" customHeight="1" thickBot="1">
      <c r="A6" s="426">
        <v>1</v>
      </c>
      <c r="B6" s="426">
        <v>2</v>
      </c>
      <c r="C6" s="427">
        <v>3</v>
      </c>
      <c r="D6" s="426">
        <v>4</v>
      </c>
      <c r="E6" s="426">
        <v>5</v>
      </c>
      <c r="F6" s="426">
        <v>6</v>
      </c>
      <c r="G6" s="426">
        <v>7</v>
      </c>
      <c r="H6" s="426">
        <v>8</v>
      </c>
      <c r="I6" s="427">
        <v>9</v>
      </c>
      <c r="J6" s="426" t="s">
        <v>295</v>
      </c>
      <c r="K6" s="427">
        <v>11</v>
      </c>
      <c r="L6" s="427">
        <v>12</v>
      </c>
    </row>
    <row r="7" spans="3:12" ht="3" customHeight="1" thickBot="1">
      <c r="C7" s="155"/>
      <c r="E7" s="304"/>
      <c r="F7" s="304"/>
      <c r="G7" s="304"/>
      <c r="H7" s="304"/>
      <c r="I7" s="305"/>
      <c r="J7" s="304"/>
      <c r="K7" s="304"/>
      <c r="L7" s="304"/>
    </row>
    <row r="8" spans="1:17" ht="15" thickBot="1">
      <c r="A8" s="622" t="s">
        <v>392</v>
      </c>
      <c r="B8" s="623"/>
      <c r="C8" s="428">
        <f aca="true" t="shared" si="0" ref="C8:I8">SUM(C10+C62+C122+C133+C141)</f>
        <v>6931250</v>
      </c>
      <c r="D8" s="428">
        <f t="shared" si="0"/>
        <v>3602058</v>
      </c>
      <c r="E8" s="428">
        <f t="shared" si="0"/>
        <v>5420110</v>
      </c>
      <c r="F8" s="428">
        <f t="shared" si="0"/>
        <v>501000</v>
      </c>
      <c r="G8" s="428">
        <f t="shared" si="0"/>
        <v>1590720</v>
      </c>
      <c r="H8" s="428">
        <f t="shared" si="0"/>
        <v>60000</v>
      </c>
      <c r="I8" s="428">
        <f t="shared" si="0"/>
        <v>7571830</v>
      </c>
      <c r="J8" s="429">
        <f aca="true" t="shared" si="1" ref="J8:J15">SUM(I8/C8)*100</f>
        <v>109.241911632101</v>
      </c>
      <c r="K8" s="428">
        <f>SUM(K10+K62+K122+K133+K141)</f>
        <v>7063830</v>
      </c>
      <c r="L8" s="428">
        <f>SUM(L10+L62+L122+L133+L141)</f>
        <v>7259730</v>
      </c>
      <c r="M8" s="242"/>
      <c r="N8" s="242"/>
      <c r="O8" s="242"/>
      <c r="P8" s="242"/>
      <c r="Q8" s="242"/>
    </row>
    <row r="9" spans="1:17" ht="4.5" customHeight="1" thickBot="1">
      <c r="A9" s="30"/>
      <c r="B9" s="30"/>
      <c r="C9" s="156"/>
      <c r="D9" s="31"/>
      <c r="E9" s="306"/>
      <c r="F9" s="306"/>
      <c r="G9" s="306"/>
      <c r="H9" s="306"/>
      <c r="I9" s="386"/>
      <c r="J9" s="309" t="e">
        <f t="shared" si="1"/>
        <v>#DIV/0!</v>
      </c>
      <c r="K9" s="307"/>
      <c r="L9" s="308"/>
      <c r="M9" s="242"/>
      <c r="N9" s="242"/>
      <c r="O9" s="242"/>
      <c r="P9" s="242"/>
      <c r="Q9" s="242"/>
    </row>
    <row r="10" spans="1:17" ht="13.5" customHeight="1" thickBot="1">
      <c r="A10" s="624" t="s">
        <v>16</v>
      </c>
      <c r="B10" s="625"/>
      <c r="C10" s="430">
        <f aca="true" t="shared" si="2" ref="C10:I10">SUM(C11+C17+C20+C28+C38+C47+C51)</f>
        <v>3114540</v>
      </c>
      <c r="D10" s="430">
        <f t="shared" si="2"/>
        <v>1502724</v>
      </c>
      <c r="E10" s="431">
        <f t="shared" si="2"/>
        <v>3196710</v>
      </c>
      <c r="F10" s="431">
        <f t="shared" si="2"/>
        <v>0</v>
      </c>
      <c r="G10" s="431">
        <f t="shared" si="2"/>
        <v>0</v>
      </c>
      <c r="H10" s="431">
        <f t="shared" si="2"/>
        <v>0</v>
      </c>
      <c r="I10" s="430">
        <f t="shared" si="2"/>
        <v>3196710</v>
      </c>
      <c r="J10" s="429">
        <f t="shared" si="1"/>
        <v>102.638270820089</v>
      </c>
      <c r="K10" s="430">
        <f>SUM(K11+K17+K20+K28+K38+K47+K51)</f>
        <v>3313810</v>
      </c>
      <c r="L10" s="429">
        <f>SUM(L11+L17+L20+L28+L38+L47+L51)</f>
        <v>3485210</v>
      </c>
      <c r="M10" s="242"/>
      <c r="N10" s="242"/>
      <c r="O10" s="242"/>
      <c r="P10" s="242"/>
      <c r="Q10" s="242"/>
    </row>
    <row r="11" spans="1:17" ht="14.25" customHeight="1">
      <c r="A11" s="586" t="s">
        <v>361</v>
      </c>
      <c r="B11" s="587"/>
      <c r="C11" s="432">
        <f>SUM(C12:C15)</f>
        <v>1000</v>
      </c>
      <c r="D11" s="433">
        <f>SUM(D12:D15)</f>
        <v>252</v>
      </c>
      <c r="E11" s="434">
        <f>SUM(E12:E15)</f>
        <v>1000</v>
      </c>
      <c r="F11" s="434">
        <f>SUM(F12+F15)</f>
        <v>0</v>
      </c>
      <c r="G11" s="434">
        <f>SUM(G12+G15)</f>
        <v>0</v>
      </c>
      <c r="H11" s="434">
        <f>SUM(H12+H15)</f>
        <v>0</v>
      </c>
      <c r="I11" s="432">
        <f>SUM(I12:I15)</f>
        <v>1000</v>
      </c>
      <c r="J11" s="435">
        <f t="shared" si="1"/>
        <v>100</v>
      </c>
      <c r="K11" s="436">
        <f>SUM(K12:K15)</f>
        <v>1000</v>
      </c>
      <c r="L11" s="437">
        <f>SUM(L12:L15)</f>
        <v>1000</v>
      </c>
      <c r="M11" s="638"/>
      <c r="N11" s="639"/>
      <c r="O11" s="639"/>
      <c r="P11" s="242"/>
      <c r="Q11" s="242"/>
    </row>
    <row r="12" spans="1:17" ht="15" customHeight="1">
      <c r="A12" s="570" t="s">
        <v>383</v>
      </c>
      <c r="B12" s="571"/>
      <c r="C12" s="296">
        <v>500</v>
      </c>
      <c r="D12" s="85">
        <v>252</v>
      </c>
      <c r="E12" s="438">
        <v>500</v>
      </c>
      <c r="F12" s="310">
        <v>0</v>
      </c>
      <c r="G12" s="310">
        <v>0</v>
      </c>
      <c r="H12" s="310">
        <v>0</v>
      </c>
      <c r="I12" s="164">
        <v>500</v>
      </c>
      <c r="J12" s="311">
        <f t="shared" si="1"/>
        <v>100</v>
      </c>
      <c r="K12" s="298">
        <v>500</v>
      </c>
      <c r="L12" s="297">
        <v>500</v>
      </c>
      <c r="M12" s="242"/>
      <c r="N12" s="242"/>
      <c r="O12" s="242"/>
      <c r="P12" s="242"/>
      <c r="Q12" s="242"/>
    </row>
    <row r="13" spans="1:17" s="216" customFormat="1" ht="23.25" customHeight="1">
      <c r="A13" s="570" t="s">
        <v>359</v>
      </c>
      <c r="B13" s="571"/>
      <c r="C13" s="296">
        <v>100</v>
      </c>
      <c r="D13" s="85">
        <v>0</v>
      </c>
      <c r="E13" s="438">
        <v>100</v>
      </c>
      <c r="F13" s="310">
        <v>0</v>
      </c>
      <c r="G13" s="310">
        <v>0</v>
      </c>
      <c r="H13" s="310">
        <v>0</v>
      </c>
      <c r="I13" s="164">
        <v>100</v>
      </c>
      <c r="J13" s="311">
        <f t="shared" si="1"/>
        <v>100</v>
      </c>
      <c r="K13" s="298">
        <v>100</v>
      </c>
      <c r="L13" s="297">
        <v>100</v>
      </c>
      <c r="M13" s="242"/>
      <c r="N13" s="242"/>
      <c r="O13" s="242"/>
      <c r="P13" s="242"/>
      <c r="Q13" s="242"/>
    </row>
    <row r="14" spans="1:17" s="216" customFormat="1" ht="14.25">
      <c r="A14" s="574" t="s">
        <v>360</v>
      </c>
      <c r="B14" s="575"/>
      <c r="C14" s="296">
        <v>300</v>
      </c>
      <c r="D14" s="85">
        <v>0</v>
      </c>
      <c r="E14" s="438">
        <v>300</v>
      </c>
      <c r="F14" s="310">
        <v>0</v>
      </c>
      <c r="G14" s="310">
        <v>0</v>
      </c>
      <c r="H14" s="310">
        <v>0</v>
      </c>
      <c r="I14" s="164">
        <v>300</v>
      </c>
      <c r="J14" s="311">
        <f t="shared" si="1"/>
        <v>100</v>
      </c>
      <c r="K14" s="298">
        <v>300</v>
      </c>
      <c r="L14" s="297">
        <v>300</v>
      </c>
      <c r="M14" s="242"/>
      <c r="N14" s="242"/>
      <c r="O14" s="242"/>
      <c r="P14" s="242"/>
      <c r="Q14" s="242"/>
    </row>
    <row r="15" spans="1:17" ht="14.25">
      <c r="A15" s="574" t="s">
        <v>31</v>
      </c>
      <c r="B15" s="575"/>
      <c r="C15" s="296">
        <v>100</v>
      </c>
      <c r="D15" s="85">
        <v>0</v>
      </c>
      <c r="E15" s="438">
        <v>100</v>
      </c>
      <c r="F15" s="310">
        <v>0</v>
      </c>
      <c r="G15" s="310">
        <v>0</v>
      </c>
      <c r="H15" s="310">
        <v>0</v>
      </c>
      <c r="I15" s="164">
        <v>100</v>
      </c>
      <c r="J15" s="311">
        <f t="shared" si="1"/>
        <v>100</v>
      </c>
      <c r="K15" s="298">
        <v>100</v>
      </c>
      <c r="L15" s="297">
        <v>100</v>
      </c>
      <c r="M15" s="242"/>
      <c r="N15" s="242"/>
      <c r="O15" s="242"/>
      <c r="P15" s="242"/>
      <c r="Q15" s="242"/>
    </row>
    <row r="16" spans="1:17" ht="0.75" customHeight="1">
      <c r="A16" s="258"/>
      <c r="B16" s="259"/>
      <c r="C16" s="157"/>
      <c r="D16" s="260"/>
      <c r="E16" s="312"/>
      <c r="F16" s="312"/>
      <c r="G16" s="312"/>
      <c r="H16" s="312"/>
      <c r="I16" s="346"/>
      <c r="J16" s="313"/>
      <c r="K16" s="157"/>
      <c r="L16" s="261"/>
      <c r="M16" s="242"/>
      <c r="N16" s="242"/>
      <c r="O16" s="242"/>
      <c r="P16" s="242"/>
      <c r="Q16" s="242"/>
    </row>
    <row r="17" spans="1:17" ht="12.75" customHeight="1">
      <c r="A17" s="609" t="s">
        <v>363</v>
      </c>
      <c r="B17" s="610"/>
      <c r="C17" s="439">
        <f aca="true" t="shared" si="3" ref="C17:I17">SUM(C18+C19)</f>
        <v>1100</v>
      </c>
      <c r="D17" s="440">
        <f t="shared" si="3"/>
        <v>614</v>
      </c>
      <c r="E17" s="441">
        <f t="shared" si="3"/>
        <v>1100</v>
      </c>
      <c r="F17" s="441">
        <f t="shared" si="3"/>
        <v>0</v>
      </c>
      <c r="G17" s="441">
        <f t="shared" si="3"/>
        <v>0</v>
      </c>
      <c r="H17" s="441">
        <f t="shared" si="3"/>
        <v>0</v>
      </c>
      <c r="I17" s="439">
        <f t="shared" si="3"/>
        <v>1100</v>
      </c>
      <c r="J17" s="442">
        <f>SUM(I17/C17)*100</f>
        <v>100</v>
      </c>
      <c r="K17" s="443">
        <f>SUM(K18+K19)</f>
        <v>1100</v>
      </c>
      <c r="L17" s="444">
        <f>SUM(L18+L19)</f>
        <v>1100</v>
      </c>
      <c r="M17" s="638"/>
      <c r="N17" s="639"/>
      <c r="O17" s="639"/>
      <c r="P17" s="242"/>
      <c r="Q17" s="242"/>
    </row>
    <row r="18" spans="1:17" ht="14.25">
      <c r="A18" s="574" t="s">
        <v>5</v>
      </c>
      <c r="B18" s="575"/>
      <c r="C18" s="164">
        <v>1000</v>
      </c>
      <c r="D18" s="85">
        <v>614</v>
      </c>
      <c r="E18" s="310">
        <v>1000</v>
      </c>
      <c r="F18" s="310">
        <v>0</v>
      </c>
      <c r="G18" s="310">
        <v>0</v>
      </c>
      <c r="H18" s="310">
        <v>0</v>
      </c>
      <c r="I18" s="164">
        <v>1000</v>
      </c>
      <c r="J18" s="311">
        <f>SUM(I18/C18)*100</f>
        <v>100</v>
      </c>
      <c r="K18" s="299">
        <v>1000</v>
      </c>
      <c r="L18" s="297">
        <v>1000</v>
      </c>
      <c r="M18" s="242"/>
      <c r="N18" s="242"/>
      <c r="O18" s="242"/>
      <c r="P18" s="242"/>
      <c r="Q18" s="242"/>
    </row>
    <row r="19" spans="1:17" ht="14.25">
      <c r="A19" s="574" t="s">
        <v>32</v>
      </c>
      <c r="B19" s="575"/>
      <c r="C19" s="164">
        <v>100</v>
      </c>
      <c r="D19" s="85">
        <v>0</v>
      </c>
      <c r="E19" s="310">
        <v>100</v>
      </c>
      <c r="F19" s="310">
        <v>0</v>
      </c>
      <c r="G19" s="310">
        <v>0</v>
      </c>
      <c r="H19" s="310">
        <v>0</v>
      </c>
      <c r="I19" s="164">
        <v>100</v>
      </c>
      <c r="J19" s="311">
        <f>SUM(I19/C19)*100</f>
        <v>100</v>
      </c>
      <c r="K19" s="299">
        <v>100</v>
      </c>
      <c r="L19" s="297">
        <v>100</v>
      </c>
      <c r="M19" s="242"/>
      <c r="N19" s="242"/>
      <c r="O19" s="242"/>
      <c r="P19" s="242"/>
      <c r="Q19" s="242"/>
    </row>
    <row r="20" spans="1:18" ht="14.25" customHeight="1">
      <c r="A20" s="609" t="s">
        <v>6</v>
      </c>
      <c r="B20" s="610"/>
      <c r="C20" s="439">
        <f>SUM(C21+C22+C23+C24+C25+C26)</f>
        <v>199850</v>
      </c>
      <c r="D20" s="440">
        <f>SUM(D21+D22+D23+D24+D25+D26)</f>
        <v>102385</v>
      </c>
      <c r="E20" s="441">
        <f>SUM(E21+E22+E23+E24+E25+E26)</f>
        <v>200000</v>
      </c>
      <c r="F20" s="441">
        <f>SUM(F21+F22+F24+F25+F26)</f>
        <v>0</v>
      </c>
      <c r="G20" s="441">
        <f>SUM(G21+G22+G24+G25+G26)</f>
        <v>0</v>
      </c>
      <c r="H20" s="441">
        <f>SUM(H21+H22+H24+H25+H26)</f>
        <v>0</v>
      </c>
      <c r="I20" s="439">
        <f>SUM(I21+I22+I23+I24+I25+I26)</f>
        <v>200000</v>
      </c>
      <c r="J20" s="442">
        <f aca="true" t="shared" si="4" ref="J20:J26">SUM(I20/C20)*100</f>
        <v>100.07505629221916</v>
      </c>
      <c r="K20" s="443">
        <f>SUM(K21+K22+K23+K24+K25+K26)</f>
        <v>200000</v>
      </c>
      <c r="L20" s="444">
        <f>SUM(L21+L22+L23+L24+L25+L26)</f>
        <v>200000</v>
      </c>
      <c r="M20" s="527"/>
      <c r="N20" s="547"/>
      <c r="O20" s="547"/>
      <c r="P20" s="547"/>
      <c r="Q20" s="547"/>
      <c r="R20" s="547"/>
    </row>
    <row r="21" spans="1:17" ht="14.25">
      <c r="A21" s="574" t="s">
        <v>7</v>
      </c>
      <c r="B21" s="575"/>
      <c r="C21" s="157">
        <v>27500</v>
      </c>
      <c r="D21" s="185">
        <v>14781</v>
      </c>
      <c r="E21" s="438">
        <v>27500</v>
      </c>
      <c r="F21" s="438">
        <v>0</v>
      </c>
      <c r="G21" s="438">
        <v>0</v>
      </c>
      <c r="H21" s="438">
        <v>0</v>
      </c>
      <c r="I21" s="164">
        <v>27500</v>
      </c>
      <c r="J21" s="311">
        <f t="shared" si="4"/>
        <v>100</v>
      </c>
      <c r="K21" s="298">
        <v>27500</v>
      </c>
      <c r="L21" s="297">
        <v>27500</v>
      </c>
      <c r="M21" s="242"/>
      <c r="N21" s="242"/>
      <c r="O21" s="242"/>
      <c r="P21" s="242"/>
      <c r="Q21" s="242"/>
    </row>
    <row r="22" spans="1:17" ht="14.25">
      <c r="A22" s="605" t="s">
        <v>8</v>
      </c>
      <c r="B22" s="606"/>
      <c r="C22" s="157">
        <v>6500</v>
      </c>
      <c r="D22" s="185">
        <v>5414</v>
      </c>
      <c r="E22" s="438">
        <v>6650</v>
      </c>
      <c r="F22" s="438">
        <v>0</v>
      </c>
      <c r="G22" s="438">
        <v>0</v>
      </c>
      <c r="H22" s="438">
        <v>0</v>
      </c>
      <c r="I22" s="164">
        <v>6650</v>
      </c>
      <c r="J22" s="311">
        <f>SUM(I22/C22)*100</f>
        <v>102.30769230769229</v>
      </c>
      <c r="K22" s="298">
        <v>6650</v>
      </c>
      <c r="L22" s="297">
        <v>6650</v>
      </c>
      <c r="M22" s="242"/>
      <c r="N22" s="242"/>
      <c r="O22" s="242"/>
      <c r="P22" s="242"/>
      <c r="Q22" s="242"/>
    </row>
    <row r="23" spans="1:17" s="216" customFormat="1" ht="14.25">
      <c r="A23" s="574" t="s">
        <v>362</v>
      </c>
      <c r="B23" s="575"/>
      <c r="C23" s="157">
        <v>250</v>
      </c>
      <c r="D23" s="185">
        <v>0</v>
      </c>
      <c r="E23" s="438">
        <v>250</v>
      </c>
      <c r="F23" s="438">
        <v>0</v>
      </c>
      <c r="G23" s="438">
        <v>0</v>
      </c>
      <c r="H23" s="438">
        <v>0</v>
      </c>
      <c r="I23" s="164">
        <v>250</v>
      </c>
      <c r="J23" s="311">
        <f>SUM(I23/C23)*100</f>
        <v>100</v>
      </c>
      <c r="K23" s="298">
        <v>250</v>
      </c>
      <c r="L23" s="297">
        <v>250</v>
      </c>
      <c r="M23" s="242"/>
      <c r="N23" s="242"/>
      <c r="O23" s="242"/>
      <c r="P23" s="242"/>
      <c r="Q23" s="242"/>
    </row>
    <row r="24" spans="1:17" ht="14.25">
      <c r="A24" s="605" t="s">
        <v>60</v>
      </c>
      <c r="B24" s="606"/>
      <c r="C24" s="157">
        <v>6100</v>
      </c>
      <c r="D24" s="185">
        <v>2975</v>
      </c>
      <c r="E24" s="438">
        <v>6100</v>
      </c>
      <c r="F24" s="438">
        <v>0</v>
      </c>
      <c r="G24" s="438">
        <v>0</v>
      </c>
      <c r="H24" s="438">
        <v>0</v>
      </c>
      <c r="I24" s="164">
        <v>6100</v>
      </c>
      <c r="J24" s="311">
        <f t="shared" si="4"/>
        <v>100</v>
      </c>
      <c r="K24" s="298">
        <v>6100</v>
      </c>
      <c r="L24" s="297">
        <v>6100</v>
      </c>
      <c r="M24" s="242"/>
      <c r="N24" s="242"/>
      <c r="O24" s="242"/>
      <c r="P24" s="242"/>
      <c r="Q24" s="242"/>
    </row>
    <row r="25" spans="1:17" ht="14.25">
      <c r="A25" s="605" t="s">
        <v>9</v>
      </c>
      <c r="B25" s="606"/>
      <c r="C25" s="157">
        <v>95000</v>
      </c>
      <c r="D25" s="185">
        <v>50515</v>
      </c>
      <c r="E25" s="438">
        <v>95000</v>
      </c>
      <c r="F25" s="438">
        <v>0</v>
      </c>
      <c r="G25" s="438">
        <v>0</v>
      </c>
      <c r="H25" s="438">
        <v>0</v>
      </c>
      <c r="I25" s="164">
        <v>95000</v>
      </c>
      <c r="J25" s="311">
        <f t="shared" si="4"/>
        <v>100</v>
      </c>
      <c r="K25" s="298">
        <v>95000</v>
      </c>
      <c r="L25" s="297">
        <v>95000</v>
      </c>
      <c r="M25" s="245"/>
      <c r="N25" s="245"/>
      <c r="O25" s="245"/>
      <c r="P25" s="245"/>
      <c r="Q25" s="242"/>
    </row>
    <row r="26" spans="1:17" ht="14.25">
      <c r="A26" s="605" t="s">
        <v>10</v>
      </c>
      <c r="B26" s="606"/>
      <c r="C26" s="157">
        <v>64500</v>
      </c>
      <c r="D26" s="185">
        <v>28700</v>
      </c>
      <c r="E26" s="438">
        <v>64500</v>
      </c>
      <c r="F26" s="438">
        <v>0</v>
      </c>
      <c r="G26" s="438">
        <v>0</v>
      </c>
      <c r="H26" s="438">
        <v>0</v>
      </c>
      <c r="I26" s="164">
        <v>64500</v>
      </c>
      <c r="J26" s="311">
        <f t="shared" si="4"/>
        <v>100</v>
      </c>
      <c r="K26" s="298">
        <v>64500</v>
      </c>
      <c r="L26" s="297">
        <v>64500</v>
      </c>
      <c r="M26" s="245"/>
      <c r="N26" s="245"/>
      <c r="O26" s="245"/>
      <c r="P26" s="245"/>
      <c r="Q26" s="242"/>
    </row>
    <row r="27" spans="1:17" ht="8.25" customHeight="1" hidden="1" thickBot="1">
      <c r="A27" s="258"/>
      <c r="B27" s="259"/>
      <c r="C27" s="157"/>
      <c r="D27" s="260"/>
      <c r="E27" s="312"/>
      <c r="F27" s="312"/>
      <c r="G27" s="312"/>
      <c r="H27" s="312"/>
      <c r="I27" s="346"/>
      <c r="J27" s="313"/>
      <c r="K27" s="298"/>
      <c r="L27" s="297"/>
      <c r="M27" s="242"/>
      <c r="N27" s="242"/>
      <c r="O27" s="242"/>
      <c r="P27" s="242"/>
      <c r="Q27" s="242"/>
    </row>
    <row r="28" spans="1:17" ht="12.75" customHeight="1">
      <c r="A28" s="609" t="s">
        <v>33</v>
      </c>
      <c r="B28" s="610"/>
      <c r="C28" s="439">
        <f aca="true" t="shared" si="5" ref="C28:I28">SUM(C29+C30+C31+C32)</f>
        <v>1120</v>
      </c>
      <c r="D28" s="440">
        <f t="shared" si="5"/>
        <v>170</v>
      </c>
      <c r="E28" s="441">
        <f t="shared" si="5"/>
        <v>1120</v>
      </c>
      <c r="F28" s="441">
        <f t="shared" si="5"/>
        <v>0</v>
      </c>
      <c r="G28" s="441">
        <f t="shared" si="5"/>
        <v>0</v>
      </c>
      <c r="H28" s="441">
        <f t="shared" si="5"/>
        <v>0</v>
      </c>
      <c r="I28" s="439">
        <f t="shared" si="5"/>
        <v>1120</v>
      </c>
      <c r="J28" s="442">
        <f>SUM(I28/C28)*100</f>
        <v>100</v>
      </c>
      <c r="K28" s="443">
        <f>SUM(K29+K30+K31+K32)</f>
        <v>1120</v>
      </c>
      <c r="L28" s="444">
        <f>SUM(L29+L30+L31+L32)</f>
        <v>1120</v>
      </c>
      <c r="M28" s="638"/>
      <c r="N28" s="639"/>
      <c r="O28" s="639"/>
      <c r="P28" s="242"/>
      <c r="Q28" s="242"/>
    </row>
    <row r="29" spans="1:17" ht="14.25">
      <c r="A29" s="602" t="s">
        <v>61</v>
      </c>
      <c r="B29" s="603"/>
      <c r="C29" s="159">
        <v>50</v>
      </c>
      <c r="D29" s="18">
        <v>16</v>
      </c>
      <c r="E29" s="445">
        <v>50</v>
      </c>
      <c r="F29" s="445">
        <v>0</v>
      </c>
      <c r="G29" s="445">
        <v>0</v>
      </c>
      <c r="H29" s="445">
        <v>0</v>
      </c>
      <c r="I29" s="159">
        <v>50</v>
      </c>
      <c r="J29" s="311">
        <f>SUM(I29/C29)*100</f>
        <v>100</v>
      </c>
      <c r="K29" s="300">
        <v>50</v>
      </c>
      <c r="L29" s="301">
        <v>50</v>
      </c>
      <c r="M29" s="242"/>
      <c r="N29" s="242"/>
      <c r="O29" s="242"/>
      <c r="P29" s="242"/>
      <c r="Q29" s="242"/>
    </row>
    <row r="30" spans="1:17" ht="14.25">
      <c r="A30" s="574" t="s">
        <v>34</v>
      </c>
      <c r="B30" s="575"/>
      <c r="C30" s="157">
        <v>20</v>
      </c>
      <c r="D30" s="185">
        <v>0</v>
      </c>
      <c r="E30" s="438">
        <v>20</v>
      </c>
      <c r="F30" s="438">
        <v>0</v>
      </c>
      <c r="G30" s="438">
        <v>0</v>
      </c>
      <c r="H30" s="438">
        <v>0</v>
      </c>
      <c r="I30" s="164">
        <v>20</v>
      </c>
      <c r="J30" s="311">
        <f>SUM(I30/C30)*100</f>
        <v>100</v>
      </c>
      <c r="K30" s="298">
        <v>20</v>
      </c>
      <c r="L30" s="297">
        <v>20</v>
      </c>
      <c r="M30" s="242"/>
      <c r="N30" s="242"/>
      <c r="O30" s="242"/>
      <c r="P30" s="242"/>
      <c r="Q30" s="242"/>
    </row>
    <row r="31" spans="1:17" ht="14.25">
      <c r="A31" s="605" t="s">
        <v>35</v>
      </c>
      <c r="B31" s="606"/>
      <c r="C31" s="157">
        <v>50</v>
      </c>
      <c r="D31" s="185">
        <v>22</v>
      </c>
      <c r="E31" s="438">
        <v>50</v>
      </c>
      <c r="F31" s="438">
        <v>0</v>
      </c>
      <c r="G31" s="438">
        <v>0</v>
      </c>
      <c r="H31" s="438">
        <v>0</v>
      </c>
      <c r="I31" s="164">
        <v>50</v>
      </c>
      <c r="J31" s="311">
        <f>SUM(I31/C31)*100</f>
        <v>100</v>
      </c>
      <c r="K31" s="298">
        <v>50</v>
      </c>
      <c r="L31" s="297">
        <v>50</v>
      </c>
      <c r="M31" s="242"/>
      <c r="N31" s="242"/>
      <c r="O31" s="242"/>
      <c r="P31" s="242"/>
      <c r="Q31" s="242"/>
    </row>
    <row r="32" spans="1:17" ht="15" thickBot="1">
      <c r="A32" s="607" t="s">
        <v>36</v>
      </c>
      <c r="B32" s="608"/>
      <c r="C32" s="158">
        <v>1000</v>
      </c>
      <c r="D32" s="186">
        <v>132</v>
      </c>
      <c r="E32" s="446">
        <v>1000</v>
      </c>
      <c r="F32" s="446">
        <v>0</v>
      </c>
      <c r="G32" s="446">
        <v>0</v>
      </c>
      <c r="H32" s="446">
        <v>0</v>
      </c>
      <c r="I32" s="165">
        <v>1000</v>
      </c>
      <c r="J32" s="315">
        <f>SUM(I32/C32)*100</f>
        <v>100</v>
      </c>
      <c r="K32" s="302">
        <v>1000</v>
      </c>
      <c r="L32" s="303">
        <v>1000</v>
      </c>
      <c r="M32" s="242"/>
      <c r="N32" s="242"/>
      <c r="O32" s="242"/>
      <c r="P32" s="242"/>
      <c r="Q32" s="242"/>
    </row>
    <row r="33" spans="1:12" s="16" customFormat="1" ht="15" thickBot="1">
      <c r="A33" s="5"/>
      <c r="B33" s="5"/>
      <c r="C33" s="15"/>
      <c r="D33" s="15"/>
      <c r="E33" s="15"/>
      <c r="F33" s="15"/>
      <c r="G33" s="15"/>
      <c r="H33" s="15"/>
      <c r="I33" s="15"/>
      <c r="J33" s="15"/>
      <c r="K33" s="242"/>
      <c r="L33" s="242"/>
    </row>
    <row r="34" spans="1:17" ht="32.25" customHeight="1" thickBot="1">
      <c r="A34" s="579" t="s">
        <v>352</v>
      </c>
      <c r="B34" s="578" t="s">
        <v>1</v>
      </c>
      <c r="C34" s="542" t="s">
        <v>415</v>
      </c>
      <c r="D34" s="542"/>
      <c r="E34" s="540" t="s">
        <v>477</v>
      </c>
      <c r="F34" s="540"/>
      <c r="G34" s="540"/>
      <c r="H34" s="540"/>
      <c r="I34" s="540"/>
      <c r="J34" s="541" t="s">
        <v>2</v>
      </c>
      <c r="K34" s="542" t="s">
        <v>416</v>
      </c>
      <c r="L34" s="542"/>
      <c r="M34" s="242"/>
      <c r="N34" s="242"/>
      <c r="O34" s="242"/>
      <c r="P34" s="242"/>
      <c r="Q34" s="242"/>
    </row>
    <row r="35" spans="1:17" ht="62.25" customHeight="1" thickBot="1">
      <c r="A35" s="579"/>
      <c r="B35" s="578"/>
      <c r="C35" s="421" t="s">
        <v>413</v>
      </c>
      <c r="D35" s="422" t="s">
        <v>414</v>
      </c>
      <c r="E35" s="423" t="s">
        <v>94</v>
      </c>
      <c r="F35" s="423" t="s">
        <v>101</v>
      </c>
      <c r="G35" s="423" t="s">
        <v>95</v>
      </c>
      <c r="H35" s="423" t="s">
        <v>100</v>
      </c>
      <c r="I35" s="421" t="s">
        <v>294</v>
      </c>
      <c r="J35" s="541"/>
      <c r="K35" s="424" t="s">
        <v>380</v>
      </c>
      <c r="L35" s="425" t="s">
        <v>412</v>
      </c>
      <c r="M35" s="242"/>
      <c r="N35" s="242"/>
      <c r="O35" s="242"/>
      <c r="P35" s="242"/>
      <c r="Q35" s="242"/>
    </row>
    <row r="36" spans="1:17" ht="13.5" customHeight="1" thickBot="1">
      <c r="A36" s="426">
        <v>1</v>
      </c>
      <c r="B36" s="426">
        <v>2</v>
      </c>
      <c r="C36" s="427">
        <v>3</v>
      </c>
      <c r="D36" s="426">
        <v>4</v>
      </c>
      <c r="E36" s="426">
        <v>5</v>
      </c>
      <c r="F36" s="426">
        <v>6</v>
      </c>
      <c r="G36" s="426">
        <v>7</v>
      </c>
      <c r="H36" s="426">
        <v>8</v>
      </c>
      <c r="I36" s="427">
        <v>9</v>
      </c>
      <c r="J36" s="426" t="s">
        <v>295</v>
      </c>
      <c r="K36" s="427">
        <v>11</v>
      </c>
      <c r="L36" s="427">
        <v>12</v>
      </c>
      <c r="M36" s="242"/>
      <c r="N36" s="242"/>
      <c r="O36" s="242"/>
      <c r="P36" s="242"/>
      <c r="Q36" s="242"/>
    </row>
    <row r="37" spans="1:12" s="16" customFormat="1" ht="3" customHeight="1" thickBot="1">
      <c r="A37" s="6"/>
      <c r="B37" s="6"/>
      <c r="C37" s="6"/>
      <c r="D37" s="6"/>
      <c r="E37" s="316"/>
      <c r="F37" s="316"/>
      <c r="G37" s="316"/>
      <c r="H37" s="316"/>
      <c r="I37" s="6"/>
      <c r="J37" s="316"/>
      <c r="K37" s="304"/>
      <c r="L37" s="304"/>
    </row>
    <row r="38" spans="1:18" ht="14.25">
      <c r="A38" s="598" t="s">
        <v>11</v>
      </c>
      <c r="B38" s="599"/>
      <c r="C38" s="432">
        <f aca="true" t="shared" si="6" ref="C38:I38">SUM(C39+C40+C41+C42+C43+C44+C45)</f>
        <v>944800</v>
      </c>
      <c r="D38" s="433">
        <f t="shared" si="6"/>
        <v>476911</v>
      </c>
      <c r="E38" s="434">
        <f t="shared" si="6"/>
        <v>956270</v>
      </c>
      <c r="F38" s="434">
        <f t="shared" si="6"/>
        <v>0</v>
      </c>
      <c r="G38" s="434">
        <f t="shared" si="6"/>
        <v>0</v>
      </c>
      <c r="H38" s="434">
        <f t="shared" si="6"/>
        <v>0</v>
      </c>
      <c r="I38" s="432">
        <f t="shared" si="6"/>
        <v>956270</v>
      </c>
      <c r="J38" s="435">
        <f>SUM(I38/C38)*100</f>
        <v>101.2140135478408</v>
      </c>
      <c r="K38" s="436">
        <f>SUM(K39+K40+K41+K42+K43+K44+K45)</f>
        <v>1000000</v>
      </c>
      <c r="L38" s="437">
        <f>SUM(L39+L40+L41+L42+L43+L44+L45)</f>
        <v>1050000</v>
      </c>
      <c r="M38" s="552"/>
      <c r="N38" s="553"/>
      <c r="O38" s="553"/>
      <c r="P38" s="553"/>
      <c r="Q38" s="553"/>
      <c r="R38" s="553"/>
    </row>
    <row r="39" spans="1:17" ht="22.5" customHeight="1">
      <c r="A39" s="602" t="s">
        <v>319</v>
      </c>
      <c r="B39" s="603"/>
      <c r="C39" s="164">
        <v>700000</v>
      </c>
      <c r="D39" s="185">
        <v>349327</v>
      </c>
      <c r="E39" s="438">
        <v>700000</v>
      </c>
      <c r="F39" s="438">
        <v>0</v>
      </c>
      <c r="G39" s="438">
        <v>0</v>
      </c>
      <c r="H39" s="438">
        <v>0</v>
      </c>
      <c r="I39" s="164">
        <v>700000</v>
      </c>
      <c r="J39" s="311">
        <f>SUM(I39/C39)*100</f>
        <v>100</v>
      </c>
      <c r="K39" s="299">
        <v>730000</v>
      </c>
      <c r="L39" s="326">
        <v>766500</v>
      </c>
      <c r="M39" s="242"/>
      <c r="N39" s="242"/>
      <c r="O39" s="242"/>
      <c r="P39" s="242"/>
      <c r="Q39" s="242"/>
    </row>
    <row r="40" spans="1:17" ht="21.75" customHeight="1">
      <c r="A40" s="602" t="s">
        <v>320</v>
      </c>
      <c r="B40" s="603"/>
      <c r="C40" s="164">
        <v>30000</v>
      </c>
      <c r="D40" s="185">
        <v>15224</v>
      </c>
      <c r="E40" s="438">
        <v>30000</v>
      </c>
      <c r="F40" s="438">
        <v>0</v>
      </c>
      <c r="G40" s="438">
        <v>0</v>
      </c>
      <c r="H40" s="438">
        <v>0</v>
      </c>
      <c r="I40" s="164">
        <v>30000</v>
      </c>
      <c r="J40" s="311">
        <f aca="true" t="shared" si="7" ref="J40:J45">SUM(I40/C40)*100</f>
        <v>100</v>
      </c>
      <c r="K40" s="299">
        <v>31500</v>
      </c>
      <c r="L40" s="326">
        <v>33330</v>
      </c>
      <c r="M40" s="242"/>
      <c r="N40" s="242"/>
      <c r="O40" s="242"/>
      <c r="P40" s="242"/>
      <c r="Q40" s="242"/>
    </row>
    <row r="41" spans="1:17" ht="23.25" customHeight="1">
      <c r="A41" s="602" t="s">
        <v>321</v>
      </c>
      <c r="B41" s="603"/>
      <c r="C41" s="164">
        <v>2000</v>
      </c>
      <c r="D41" s="185">
        <v>934</v>
      </c>
      <c r="E41" s="438">
        <v>2000</v>
      </c>
      <c r="F41" s="438">
        <v>0</v>
      </c>
      <c r="G41" s="438">
        <v>0</v>
      </c>
      <c r="H41" s="438">
        <v>0</v>
      </c>
      <c r="I41" s="164">
        <v>2000</v>
      </c>
      <c r="J41" s="311">
        <f t="shared" si="7"/>
        <v>100</v>
      </c>
      <c r="K41" s="299">
        <v>2100</v>
      </c>
      <c r="L41" s="326">
        <v>2200</v>
      </c>
      <c r="M41" s="242"/>
      <c r="N41" s="242"/>
      <c r="O41" s="242"/>
      <c r="P41" s="242"/>
      <c r="Q41" s="242"/>
    </row>
    <row r="42" spans="1:17" ht="24.75" customHeight="1">
      <c r="A42" s="602" t="s">
        <v>37</v>
      </c>
      <c r="B42" s="603"/>
      <c r="C42" s="164">
        <v>20</v>
      </c>
      <c r="D42" s="185">
        <v>0</v>
      </c>
      <c r="E42" s="438">
        <v>20</v>
      </c>
      <c r="F42" s="438">
        <v>0</v>
      </c>
      <c r="G42" s="438">
        <v>0</v>
      </c>
      <c r="H42" s="438">
        <v>0</v>
      </c>
      <c r="I42" s="164">
        <v>20</v>
      </c>
      <c r="J42" s="311">
        <f t="shared" si="7"/>
        <v>100</v>
      </c>
      <c r="K42" s="299">
        <v>20</v>
      </c>
      <c r="L42" s="326">
        <v>20</v>
      </c>
      <c r="M42" s="242"/>
      <c r="N42" s="242"/>
      <c r="O42" s="242"/>
      <c r="P42" s="242"/>
      <c r="Q42" s="242"/>
    </row>
    <row r="43" spans="1:18" ht="23.25" customHeight="1">
      <c r="A43" s="602" t="s">
        <v>104</v>
      </c>
      <c r="B43" s="603"/>
      <c r="C43" s="164">
        <v>81100</v>
      </c>
      <c r="D43" s="185">
        <v>43176</v>
      </c>
      <c r="E43" s="438">
        <v>87270</v>
      </c>
      <c r="F43" s="438">
        <v>0</v>
      </c>
      <c r="G43" s="438">
        <v>0</v>
      </c>
      <c r="H43" s="438">
        <v>0</v>
      </c>
      <c r="I43" s="164">
        <v>87270</v>
      </c>
      <c r="J43" s="311">
        <f t="shared" si="7"/>
        <v>107.6078914919852</v>
      </c>
      <c r="K43" s="299">
        <v>91000</v>
      </c>
      <c r="L43" s="326">
        <v>95500</v>
      </c>
      <c r="M43" s="648"/>
      <c r="N43" s="649"/>
      <c r="O43" s="649"/>
      <c r="P43" s="649"/>
      <c r="Q43" s="649"/>
      <c r="R43" s="649"/>
    </row>
    <row r="44" spans="1:18" ht="23.25" customHeight="1">
      <c r="A44" s="602" t="s">
        <v>322</v>
      </c>
      <c r="B44" s="603"/>
      <c r="C44" s="164">
        <v>81000</v>
      </c>
      <c r="D44" s="185">
        <v>38968</v>
      </c>
      <c r="E44" s="438">
        <v>81000</v>
      </c>
      <c r="F44" s="438">
        <v>0</v>
      </c>
      <c r="G44" s="438">
        <v>0</v>
      </c>
      <c r="H44" s="438">
        <v>0</v>
      </c>
      <c r="I44" s="164">
        <v>81000</v>
      </c>
      <c r="J44" s="311">
        <f t="shared" si="7"/>
        <v>100</v>
      </c>
      <c r="K44" s="299">
        <v>84500</v>
      </c>
      <c r="L44" s="326">
        <v>88600</v>
      </c>
      <c r="M44" s="648"/>
      <c r="N44" s="649"/>
      <c r="O44" s="649"/>
      <c r="P44" s="649"/>
      <c r="Q44" s="649"/>
      <c r="R44" s="649"/>
    </row>
    <row r="45" spans="1:17" ht="24.75" customHeight="1" thickBot="1">
      <c r="A45" s="543" t="s">
        <v>38</v>
      </c>
      <c r="B45" s="544"/>
      <c r="C45" s="165">
        <v>50680</v>
      </c>
      <c r="D45" s="186">
        <v>29282</v>
      </c>
      <c r="E45" s="446">
        <v>55980</v>
      </c>
      <c r="F45" s="446">
        <v>0</v>
      </c>
      <c r="G45" s="446">
        <v>0</v>
      </c>
      <c r="H45" s="446">
        <v>0</v>
      </c>
      <c r="I45" s="165">
        <v>55980</v>
      </c>
      <c r="J45" s="315">
        <f t="shared" si="7"/>
        <v>110.45777426992898</v>
      </c>
      <c r="K45" s="327">
        <v>60880</v>
      </c>
      <c r="L45" s="328">
        <v>63850</v>
      </c>
      <c r="M45" s="242"/>
      <c r="N45" s="242"/>
      <c r="O45" s="242"/>
      <c r="P45" s="242"/>
      <c r="Q45" s="242"/>
    </row>
    <row r="46" spans="1:12" s="16" customFormat="1" ht="5.25" customHeight="1" thickBot="1">
      <c r="A46" s="29"/>
      <c r="B46" s="29"/>
      <c r="C46" s="161"/>
      <c r="D46" s="29"/>
      <c r="E46" s="317"/>
      <c r="F46" s="317"/>
      <c r="G46" s="317"/>
      <c r="H46" s="317"/>
      <c r="I46" s="318"/>
      <c r="J46" s="319"/>
      <c r="K46" s="161"/>
      <c r="L46" s="29"/>
    </row>
    <row r="47" spans="1:17" ht="14.25">
      <c r="A47" s="600" t="s">
        <v>12</v>
      </c>
      <c r="B47" s="601"/>
      <c r="C47" s="432">
        <f aca="true" t="shared" si="8" ref="C47:I47">SUM(C48+C49)</f>
        <v>1966170</v>
      </c>
      <c r="D47" s="433">
        <f t="shared" si="8"/>
        <v>922319</v>
      </c>
      <c r="E47" s="434">
        <f t="shared" si="8"/>
        <v>2036720</v>
      </c>
      <c r="F47" s="434">
        <f t="shared" si="8"/>
        <v>0</v>
      </c>
      <c r="G47" s="434">
        <f t="shared" si="8"/>
        <v>0</v>
      </c>
      <c r="H47" s="434">
        <f t="shared" si="8"/>
        <v>0</v>
      </c>
      <c r="I47" s="432">
        <f t="shared" si="8"/>
        <v>2036720</v>
      </c>
      <c r="J47" s="432">
        <f>SUM(I47/C47)*100</f>
        <v>103.58819430669779</v>
      </c>
      <c r="K47" s="432">
        <f>SUM(K48+K49)</f>
        <v>2110090</v>
      </c>
      <c r="L47" s="447">
        <f>SUM(L48+L49)</f>
        <v>2231490</v>
      </c>
      <c r="M47" s="242"/>
      <c r="N47" s="242"/>
      <c r="O47" s="242"/>
      <c r="P47" s="242"/>
      <c r="Q47" s="242"/>
    </row>
    <row r="48" spans="1:18" ht="24.75" customHeight="1">
      <c r="A48" s="642" t="s">
        <v>13</v>
      </c>
      <c r="B48" s="643"/>
      <c r="C48" s="157">
        <v>303350</v>
      </c>
      <c r="D48" s="185">
        <v>131173</v>
      </c>
      <c r="E48" s="438">
        <v>318450</v>
      </c>
      <c r="F48" s="438">
        <v>0</v>
      </c>
      <c r="G48" s="438">
        <v>0</v>
      </c>
      <c r="H48" s="438">
        <v>0</v>
      </c>
      <c r="I48" s="164">
        <v>318450</v>
      </c>
      <c r="J48" s="320">
        <f>SUM(I48/C48)*100</f>
        <v>104.9777484753585</v>
      </c>
      <c r="K48" s="298">
        <v>329620</v>
      </c>
      <c r="L48" s="297">
        <v>349310</v>
      </c>
      <c r="M48" s="536"/>
      <c r="N48" s="537"/>
      <c r="O48" s="537"/>
      <c r="P48" s="537"/>
      <c r="Q48" s="537"/>
      <c r="R48" s="537"/>
    </row>
    <row r="49" spans="1:18" ht="15" thickBot="1">
      <c r="A49" s="584" t="s">
        <v>14</v>
      </c>
      <c r="B49" s="585"/>
      <c r="C49" s="162">
        <v>1662820</v>
      </c>
      <c r="D49" s="448">
        <v>791146</v>
      </c>
      <c r="E49" s="449">
        <v>1718270</v>
      </c>
      <c r="F49" s="449">
        <v>0</v>
      </c>
      <c r="G49" s="449">
        <v>0</v>
      </c>
      <c r="H49" s="449">
        <v>0</v>
      </c>
      <c r="I49" s="131">
        <v>1718270</v>
      </c>
      <c r="J49" s="322">
        <f>SUM(I49/C49)*100</f>
        <v>103.33469647947462</v>
      </c>
      <c r="K49" s="329">
        <v>1780470</v>
      </c>
      <c r="L49" s="330">
        <v>1882180</v>
      </c>
      <c r="M49" s="648"/>
      <c r="N49" s="649"/>
      <c r="O49" s="649"/>
      <c r="P49" s="649"/>
      <c r="Q49" s="649"/>
      <c r="R49" s="649"/>
    </row>
    <row r="50" spans="1:17" ht="6" customHeight="1" thickBot="1">
      <c r="A50" s="17"/>
      <c r="B50" s="17"/>
      <c r="C50" s="31"/>
      <c r="D50" s="17"/>
      <c r="E50" s="323"/>
      <c r="F50" s="323"/>
      <c r="G50" s="323"/>
      <c r="H50" s="323"/>
      <c r="I50" s="451"/>
      <c r="J50" s="324"/>
      <c r="K50" s="31"/>
      <c r="L50" s="17"/>
      <c r="M50" s="242"/>
      <c r="N50" s="242"/>
      <c r="O50" s="242"/>
      <c r="P50" s="242"/>
      <c r="Q50" s="242"/>
    </row>
    <row r="51" spans="1:17" ht="14.25" customHeight="1">
      <c r="A51" s="600" t="s">
        <v>15</v>
      </c>
      <c r="B51" s="601"/>
      <c r="C51" s="432">
        <f>SUM(C52+C53+C54+C55)</f>
        <v>500</v>
      </c>
      <c r="D51" s="433">
        <f>SUM(D52+D53+D54+D55)</f>
        <v>73</v>
      </c>
      <c r="E51" s="434">
        <f>SUM(E52+E53+E54+E55)</f>
        <v>500</v>
      </c>
      <c r="F51" s="434">
        <f>SUM(F52+F53+F55)</f>
        <v>0</v>
      </c>
      <c r="G51" s="434">
        <f>SUM(G52+G53+G55)</f>
        <v>0</v>
      </c>
      <c r="H51" s="434">
        <f>SUM(H52+H53+H55)</f>
        <v>0</v>
      </c>
      <c r="I51" s="432">
        <f>SUM(I52+I53+I54+I55)</f>
        <v>500</v>
      </c>
      <c r="J51" s="432">
        <f>SUM(I51/C51)*100</f>
        <v>100</v>
      </c>
      <c r="K51" s="432">
        <f>SUM(K52+K53+K54+K55)</f>
        <v>500</v>
      </c>
      <c r="L51" s="447">
        <f>SUM(L52+L53+L54+L55)</f>
        <v>500</v>
      </c>
      <c r="M51" s="242"/>
      <c r="N51" s="242"/>
      <c r="O51" s="242"/>
      <c r="P51" s="242"/>
      <c r="Q51" s="242"/>
    </row>
    <row r="52" spans="1:17" ht="15" customHeight="1">
      <c r="A52" s="644" t="s">
        <v>39</v>
      </c>
      <c r="B52" s="645"/>
      <c r="C52" s="157">
        <v>100</v>
      </c>
      <c r="D52" s="185">
        <v>53</v>
      </c>
      <c r="E52" s="438">
        <v>100</v>
      </c>
      <c r="F52" s="438">
        <v>0</v>
      </c>
      <c r="G52" s="438">
        <v>0</v>
      </c>
      <c r="H52" s="438">
        <v>0</v>
      </c>
      <c r="I52" s="164">
        <v>100</v>
      </c>
      <c r="J52" s="320">
        <f>SUM(I52/C52)*100</f>
        <v>100</v>
      </c>
      <c r="K52" s="298">
        <v>100</v>
      </c>
      <c r="L52" s="297">
        <v>100</v>
      </c>
      <c r="M52" s="242"/>
      <c r="N52" s="242"/>
      <c r="O52" s="242"/>
      <c r="P52" s="242"/>
      <c r="Q52" s="242"/>
    </row>
    <row r="53" spans="1:17" ht="24" customHeight="1">
      <c r="A53" s="568" t="s">
        <v>382</v>
      </c>
      <c r="B53" s="569"/>
      <c r="C53" s="163">
        <v>50</v>
      </c>
      <c r="D53" s="132">
        <v>8</v>
      </c>
      <c r="E53" s="450">
        <v>50</v>
      </c>
      <c r="F53" s="450">
        <v>0</v>
      </c>
      <c r="G53" s="450">
        <v>0</v>
      </c>
      <c r="H53" s="450">
        <v>0</v>
      </c>
      <c r="I53" s="130">
        <v>50</v>
      </c>
      <c r="J53" s="320">
        <f>SUM(I53/C53)*100</f>
        <v>100</v>
      </c>
      <c r="K53" s="331">
        <v>50</v>
      </c>
      <c r="L53" s="332">
        <v>50</v>
      </c>
      <c r="M53" s="242"/>
      <c r="N53" s="242"/>
      <c r="O53" s="242"/>
      <c r="P53" s="242"/>
      <c r="Q53" s="242"/>
    </row>
    <row r="54" spans="1:17" s="217" customFormat="1" ht="34.5" customHeight="1">
      <c r="A54" s="568" t="s">
        <v>381</v>
      </c>
      <c r="B54" s="569"/>
      <c r="C54" s="163">
        <v>50</v>
      </c>
      <c r="D54" s="132">
        <v>12</v>
      </c>
      <c r="E54" s="450">
        <v>50</v>
      </c>
      <c r="F54" s="450">
        <v>0</v>
      </c>
      <c r="G54" s="450">
        <v>0</v>
      </c>
      <c r="H54" s="450">
        <v>0</v>
      </c>
      <c r="I54" s="130">
        <v>50</v>
      </c>
      <c r="J54" s="320">
        <f>SUM(I54/C54)*100</f>
        <v>100</v>
      </c>
      <c r="K54" s="331">
        <v>50</v>
      </c>
      <c r="L54" s="332">
        <v>50</v>
      </c>
      <c r="M54" s="242"/>
      <c r="N54" s="242"/>
      <c r="O54" s="242"/>
      <c r="P54" s="242"/>
      <c r="Q54" s="242"/>
    </row>
    <row r="55" spans="1:17" ht="15.75" customHeight="1" thickBot="1">
      <c r="A55" s="596" t="s">
        <v>364</v>
      </c>
      <c r="B55" s="597"/>
      <c r="C55" s="162">
        <v>300</v>
      </c>
      <c r="D55" s="448">
        <v>0</v>
      </c>
      <c r="E55" s="449">
        <v>300</v>
      </c>
      <c r="F55" s="449">
        <v>0</v>
      </c>
      <c r="G55" s="449">
        <v>0</v>
      </c>
      <c r="H55" s="449">
        <v>0</v>
      </c>
      <c r="I55" s="131">
        <v>300</v>
      </c>
      <c r="J55" s="322">
        <f>SUM(I55/C55)*100</f>
        <v>100</v>
      </c>
      <c r="K55" s="162">
        <v>300</v>
      </c>
      <c r="L55" s="262">
        <v>300</v>
      </c>
      <c r="M55" s="242"/>
      <c r="N55" s="242"/>
      <c r="O55" s="242"/>
      <c r="P55" s="242"/>
      <c r="Q55" s="242"/>
    </row>
    <row r="56" spans="1:12" s="242" customFormat="1" ht="15.75" customHeight="1">
      <c r="A56" s="267"/>
      <c r="B56" s="267"/>
      <c r="C56" s="177"/>
      <c r="D56" s="268"/>
      <c r="E56" s="178"/>
      <c r="F56" s="178"/>
      <c r="G56" s="178"/>
      <c r="H56" s="178"/>
      <c r="I56" s="177"/>
      <c r="J56" s="80"/>
      <c r="K56" s="177"/>
      <c r="L56" s="268"/>
    </row>
    <row r="57" spans="1:12" s="242" customFormat="1" ht="15.75" customHeight="1" thickBot="1">
      <c r="A57" s="263"/>
      <c r="B57" s="263"/>
      <c r="C57" s="209"/>
      <c r="D57" s="264"/>
      <c r="E57" s="210"/>
      <c r="F57" s="210"/>
      <c r="G57" s="210"/>
      <c r="H57" s="210"/>
      <c r="I57" s="209"/>
      <c r="J57" s="78"/>
      <c r="K57" s="209"/>
      <c r="L57" s="264"/>
    </row>
    <row r="58" spans="1:17" ht="30.75" customHeight="1" thickBot="1">
      <c r="A58" s="579" t="s">
        <v>352</v>
      </c>
      <c r="B58" s="578" t="s">
        <v>1</v>
      </c>
      <c r="C58" s="542" t="s">
        <v>415</v>
      </c>
      <c r="D58" s="542"/>
      <c r="E58" s="540" t="s">
        <v>477</v>
      </c>
      <c r="F58" s="540"/>
      <c r="G58" s="540"/>
      <c r="H58" s="540"/>
      <c r="I58" s="540"/>
      <c r="J58" s="541" t="s">
        <v>2</v>
      </c>
      <c r="K58" s="542" t="s">
        <v>416</v>
      </c>
      <c r="L58" s="542"/>
      <c r="M58" s="242"/>
      <c r="N58" s="242"/>
      <c r="O58" s="242"/>
      <c r="P58" s="242"/>
      <c r="Q58" s="242"/>
    </row>
    <row r="59" spans="1:17" ht="67.5" customHeight="1" thickBot="1">
      <c r="A59" s="579"/>
      <c r="B59" s="578"/>
      <c r="C59" s="421" t="s">
        <v>413</v>
      </c>
      <c r="D59" s="422" t="s">
        <v>414</v>
      </c>
      <c r="E59" s="423" t="s">
        <v>94</v>
      </c>
      <c r="F59" s="423" t="s">
        <v>101</v>
      </c>
      <c r="G59" s="423" t="s">
        <v>95</v>
      </c>
      <c r="H59" s="423" t="s">
        <v>100</v>
      </c>
      <c r="I59" s="421" t="s">
        <v>294</v>
      </c>
      <c r="J59" s="541"/>
      <c r="K59" s="424" t="s">
        <v>380</v>
      </c>
      <c r="L59" s="425" t="s">
        <v>412</v>
      </c>
      <c r="M59" s="242"/>
      <c r="N59" s="242"/>
      <c r="O59" s="242"/>
      <c r="P59" s="242"/>
      <c r="Q59" s="242"/>
    </row>
    <row r="60" spans="1:17" ht="16.5" customHeight="1" thickBot="1">
      <c r="A60" s="426">
        <v>1</v>
      </c>
      <c r="B60" s="426">
        <v>2</v>
      </c>
      <c r="C60" s="427">
        <v>3</v>
      </c>
      <c r="D60" s="426">
        <v>4</v>
      </c>
      <c r="E60" s="426">
        <v>5</v>
      </c>
      <c r="F60" s="426">
        <v>6</v>
      </c>
      <c r="G60" s="426">
        <v>7</v>
      </c>
      <c r="H60" s="426">
        <v>8</v>
      </c>
      <c r="I60" s="427">
        <v>9</v>
      </c>
      <c r="J60" s="426" t="s">
        <v>295</v>
      </c>
      <c r="K60" s="427">
        <v>11</v>
      </c>
      <c r="L60" s="427">
        <v>12</v>
      </c>
      <c r="M60" s="242"/>
      <c r="N60" s="242"/>
      <c r="O60" s="242"/>
      <c r="P60" s="242"/>
      <c r="Q60" s="242"/>
    </row>
    <row r="61" spans="5:17" ht="9.75" customHeight="1" thickBot="1">
      <c r="E61" s="304"/>
      <c r="F61" s="304"/>
      <c r="G61" s="304"/>
      <c r="H61" s="304"/>
      <c r="I61" s="7"/>
      <c r="J61" s="304"/>
      <c r="K61" s="353"/>
      <c r="L61" s="304"/>
      <c r="M61" s="242"/>
      <c r="N61" s="242"/>
      <c r="O61" s="242"/>
      <c r="P61" s="242"/>
      <c r="Q61" s="242"/>
    </row>
    <row r="62" spans="1:17" ht="15" thickBot="1">
      <c r="A62" s="604" t="s">
        <v>17</v>
      </c>
      <c r="B62" s="604"/>
      <c r="C62" s="452">
        <f aca="true" t="shared" si="9" ref="C62:I62">SUM(C64+C71+C119)</f>
        <v>2425020</v>
      </c>
      <c r="D62" s="452">
        <f t="shared" si="9"/>
        <v>1156256</v>
      </c>
      <c r="E62" s="453">
        <f t="shared" si="9"/>
        <v>2223400</v>
      </c>
      <c r="F62" s="453">
        <f t="shared" si="9"/>
        <v>131000</v>
      </c>
      <c r="G62" s="453">
        <f t="shared" si="9"/>
        <v>0</v>
      </c>
      <c r="H62" s="453">
        <f t="shared" si="9"/>
        <v>0</v>
      </c>
      <c r="I62" s="452">
        <f t="shared" si="9"/>
        <v>2354400</v>
      </c>
      <c r="J62" s="452">
        <f>SUM(I62/C62)*100</f>
        <v>97.08785906920355</v>
      </c>
      <c r="K62" s="452">
        <f>SUM(K64+K71+K119)</f>
        <v>2340020</v>
      </c>
      <c r="L62" s="452">
        <f>SUM(L64+L71+L119)</f>
        <v>2345020</v>
      </c>
      <c r="M62" s="242"/>
      <c r="N62" s="242"/>
      <c r="O62" s="242"/>
      <c r="P62" s="242"/>
      <c r="Q62" s="242"/>
    </row>
    <row r="63" spans="3:17" ht="6.75" customHeight="1" thickBot="1">
      <c r="C63" s="17"/>
      <c r="D63" s="17"/>
      <c r="E63" s="323"/>
      <c r="F63" s="323"/>
      <c r="G63" s="323"/>
      <c r="H63" s="323"/>
      <c r="I63" s="462"/>
      <c r="J63" s="324"/>
      <c r="K63" s="324"/>
      <c r="L63" s="324"/>
      <c r="M63" s="242"/>
      <c r="N63" s="242"/>
      <c r="O63" s="242"/>
      <c r="P63" s="242"/>
      <c r="Q63" s="242"/>
    </row>
    <row r="64" spans="1:19" ht="37.5" customHeight="1">
      <c r="A64" s="588" t="s">
        <v>351</v>
      </c>
      <c r="B64" s="589"/>
      <c r="C64" s="454">
        <f aca="true" t="shared" si="10" ref="C64:H64">SUM(C65+C66+C67+C68+C69)</f>
        <v>1156000</v>
      </c>
      <c r="D64" s="455">
        <f t="shared" si="10"/>
        <v>491524</v>
      </c>
      <c r="E64" s="456">
        <f t="shared" si="10"/>
        <v>1161000</v>
      </c>
      <c r="F64" s="456">
        <f t="shared" si="10"/>
        <v>0</v>
      </c>
      <c r="G64" s="456">
        <f t="shared" si="10"/>
        <v>0</v>
      </c>
      <c r="H64" s="456">
        <f t="shared" si="10"/>
        <v>0</v>
      </c>
      <c r="I64" s="454">
        <f>SUM(I65+I66+I67+I68+I69)</f>
        <v>1161000</v>
      </c>
      <c r="J64" s="454">
        <f aca="true" t="shared" si="11" ref="J64:J69">SUM(I64/C64)*100</f>
        <v>100.4325259515571</v>
      </c>
      <c r="K64" s="457">
        <f>SUM(K65+K66+K67+K68+K69)</f>
        <v>1166000</v>
      </c>
      <c r="L64" s="458">
        <f>SUM(L65+L66+L67+L68+L69)</f>
        <v>1171000</v>
      </c>
      <c r="M64" s="536"/>
      <c r="N64" s="537"/>
      <c r="O64" s="537"/>
      <c r="P64" s="537"/>
      <c r="Q64" s="537"/>
      <c r="R64" s="537"/>
      <c r="S64" s="537"/>
    </row>
    <row r="65" spans="1:19" ht="23.25" customHeight="1">
      <c r="A65" s="568" t="s">
        <v>271</v>
      </c>
      <c r="B65" s="569"/>
      <c r="C65" s="157">
        <v>180000</v>
      </c>
      <c r="D65" s="85">
        <v>25353</v>
      </c>
      <c r="E65" s="438">
        <v>180000</v>
      </c>
      <c r="F65" s="438">
        <v>0</v>
      </c>
      <c r="G65" s="438">
        <v>0</v>
      </c>
      <c r="H65" s="438">
        <v>0</v>
      </c>
      <c r="I65" s="164">
        <v>180000</v>
      </c>
      <c r="J65" s="320">
        <f t="shared" si="11"/>
        <v>100</v>
      </c>
      <c r="K65" s="298">
        <v>180000</v>
      </c>
      <c r="L65" s="297">
        <v>180000</v>
      </c>
      <c r="M65" s="550"/>
      <c r="N65" s="551"/>
      <c r="O65" s="551"/>
      <c r="P65" s="551"/>
      <c r="Q65" s="551"/>
      <c r="R65" s="551"/>
      <c r="S65" s="551"/>
    </row>
    <row r="66" spans="1:17" ht="24" customHeight="1">
      <c r="A66" s="590" t="s">
        <v>384</v>
      </c>
      <c r="B66" s="591"/>
      <c r="C66" s="157">
        <v>25000</v>
      </c>
      <c r="D66" s="85">
        <v>13783</v>
      </c>
      <c r="E66" s="438">
        <v>25000</v>
      </c>
      <c r="F66" s="438">
        <v>0</v>
      </c>
      <c r="G66" s="438">
        <v>0</v>
      </c>
      <c r="H66" s="438">
        <v>0</v>
      </c>
      <c r="I66" s="164">
        <v>25000</v>
      </c>
      <c r="J66" s="320">
        <f t="shared" si="11"/>
        <v>100</v>
      </c>
      <c r="K66" s="298">
        <v>25000</v>
      </c>
      <c r="L66" s="297">
        <v>25000</v>
      </c>
      <c r="M66" s="246"/>
      <c r="N66" s="246"/>
      <c r="O66" s="246"/>
      <c r="P66" s="246"/>
      <c r="Q66" s="246"/>
    </row>
    <row r="67" spans="1:19" ht="23.25" customHeight="1">
      <c r="A67" s="590" t="s">
        <v>270</v>
      </c>
      <c r="B67" s="591"/>
      <c r="C67" s="157">
        <v>950000</v>
      </c>
      <c r="D67" s="85">
        <v>452309</v>
      </c>
      <c r="E67" s="438">
        <v>955000</v>
      </c>
      <c r="F67" s="438">
        <v>0</v>
      </c>
      <c r="G67" s="438">
        <v>0</v>
      </c>
      <c r="H67" s="438">
        <v>0</v>
      </c>
      <c r="I67" s="164">
        <v>955000</v>
      </c>
      <c r="J67" s="320">
        <f t="shared" si="11"/>
        <v>100.52631578947368</v>
      </c>
      <c r="K67" s="298">
        <v>960000</v>
      </c>
      <c r="L67" s="297">
        <v>965000</v>
      </c>
      <c r="M67" s="548"/>
      <c r="N67" s="549"/>
      <c r="O67" s="549"/>
      <c r="P67" s="549"/>
      <c r="Q67" s="549"/>
      <c r="R67" s="549"/>
      <c r="S67" s="549"/>
    </row>
    <row r="68" spans="1:17" ht="15" customHeight="1">
      <c r="A68" s="590" t="s">
        <v>40</v>
      </c>
      <c r="B68" s="591"/>
      <c r="C68" s="157">
        <v>200</v>
      </c>
      <c r="D68" s="85">
        <v>79</v>
      </c>
      <c r="E68" s="438">
        <v>200</v>
      </c>
      <c r="F68" s="438">
        <v>0</v>
      </c>
      <c r="G68" s="438">
        <v>0</v>
      </c>
      <c r="H68" s="438">
        <v>0</v>
      </c>
      <c r="I68" s="164">
        <v>200</v>
      </c>
      <c r="J68" s="320">
        <f t="shared" si="11"/>
        <v>100</v>
      </c>
      <c r="K68" s="298">
        <v>200</v>
      </c>
      <c r="L68" s="297">
        <v>200</v>
      </c>
      <c r="M68" s="246"/>
      <c r="N68" s="246"/>
      <c r="O68" s="246"/>
      <c r="P68" s="246"/>
      <c r="Q68" s="246"/>
    </row>
    <row r="69" spans="1:17" ht="15" thickBot="1">
      <c r="A69" s="640" t="s">
        <v>41</v>
      </c>
      <c r="B69" s="641"/>
      <c r="C69" s="158">
        <v>800</v>
      </c>
      <c r="D69" s="86">
        <v>0</v>
      </c>
      <c r="E69" s="446">
        <v>800</v>
      </c>
      <c r="F69" s="446">
        <v>0</v>
      </c>
      <c r="G69" s="446">
        <v>0</v>
      </c>
      <c r="H69" s="446">
        <v>0</v>
      </c>
      <c r="I69" s="165">
        <v>800</v>
      </c>
      <c r="J69" s="322">
        <f t="shared" si="11"/>
        <v>100</v>
      </c>
      <c r="K69" s="302">
        <v>800</v>
      </c>
      <c r="L69" s="303">
        <v>800</v>
      </c>
      <c r="M69" s="246"/>
      <c r="N69" s="246"/>
      <c r="O69" s="246"/>
      <c r="P69" s="246"/>
      <c r="Q69" s="246"/>
    </row>
    <row r="70" spans="1:17" ht="8.25" customHeight="1" thickBot="1">
      <c r="A70" s="17"/>
      <c r="B70" s="17"/>
      <c r="C70" s="31"/>
      <c r="D70" s="17"/>
      <c r="E70" s="323"/>
      <c r="F70" s="323"/>
      <c r="G70" s="323"/>
      <c r="H70" s="323"/>
      <c r="I70" s="308"/>
      <c r="J70" s="324"/>
      <c r="K70" s="31"/>
      <c r="L70" s="17"/>
      <c r="M70" s="242"/>
      <c r="N70" s="242"/>
      <c r="O70" s="242"/>
      <c r="P70" s="242"/>
      <c r="Q70" s="242"/>
    </row>
    <row r="71" spans="1:17" ht="27.75" customHeight="1" thickBot="1">
      <c r="A71" s="594" t="s">
        <v>18</v>
      </c>
      <c r="B71" s="595"/>
      <c r="C71" s="430">
        <f aca="true" t="shared" si="12" ref="C71:I71">SUM(C73+C76+C85+C93+C108+C113)</f>
        <v>1263020</v>
      </c>
      <c r="D71" s="459">
        <f t="shared" si="12"/>
        <v>662032</v>
      </c>
      <c r="E71" s="460">
        <f t="shared" si="12"/>
        <v>1056400</v>
      </c>
      <c r="F71" s="460">
        <f t="shared" si="12"/>
        <v>131000</v>
      </c>
      <c r="G71" s="460">
        <f t="shared" si="12"/>
        <v>0</v>
      </c>
      <c r="H71" s="460">
        <f t="shared" si="12"/>
        <v>0</v>
      </c>
      <c r="I71" s="430">
        <f t="shared" si="12"/>
        <v>1187400</v>
      </c>
      <c r="J71" s="430">
        <f>SUM(I71/C71)*100</f>
        <v>94.01276305996737</v>
      </c>
      <c r="K71" s="430">
        <f>SUM(K73+K76+K85+K93+K108+K113)</f>
        <v>1168020</v>
      </c>
      <c r="L71" s="461">
        <f>SUM(L73+L76+L85+L93+L108+L113)</f>
        <v>1168020</v>
      </c>
      <c r="M71" s="242"/>
      <c r="N71" s="242"/>
      <c r="O71" s="242"/>
      <c r="P71" s="242"/>
      <c r="Q71" s="242"/>
    </row>
    <row r="72" spans="1:17" ht="8.25" customHeight="1" thickBot="1">
      <c r="A72" s="17"/>
      <c r="B72" s="17"/>
      <c r="C72" s="31"/>
      <c r="D72" s="17"/>
      <c r="E72" s="323"/>
      <c r="F72" s="323"/>
      <c r="G72" s="323"/>
      <c r="H72" s="323"/>
      <c r="I72" s="451"/>
      <c r="J72" s="324"/>
      <c r="K72" s="308"/>
      <c r="L72" s="324"/>
      <c r="M72" s="242"/>
      <c r="N72" s="242"/>
      <c r="O72" s="242"/>
      <c r="P72" s="242"/>
      <c r="Q72" s="242"/>
    </row>
    <row r="73" spans="1:17" ht="14.25">
      <c r="A73" s="592" t="s">
        <v>19</v>
      </c>
      <c r="B73" s="593"/>
      <c r="C73" s="432">
        <f aca="true" t="shared" si="13" ref="C73:I73">SUM(C74+C75)</f>
        <v>135500</v>
      </c>
      <c r="D73" s="433">
        <f t="shared" si="13"/>
        <v>57556</v>
      </c>
      <c r="E73" s="434">
        <f t="shared" si="13"/>
        <v>135500</v>
      </c>
      <c r="F73" s="434">
        <f t="shared" si="13"/>
        <v>0</v>
      </c>
      <c r="G73" s="434">
        <f t="shared" si="13"/>
        <v>0</v>
      </c>
      <c r="H73" s="434">
        <f t="shared" si="13"/>
        <v>0</v>
      </c>
      <c r="I73" s="432">
        <f t="shared" si="13"/>
        <v>135500</v>
      </c>
      <c r="J73" s="432">
        <f aca="true" t="shared" si="14" ref="J73:J78">SUM(I73/C73)*100</f>
        <v>100</v>
      </c>
      <c r="K73" s="436">
        <f>SUM(K74+K75)</f>
        <v>135500</v>
      </c>
      <c r="L73" s="437">
        <f>SUM(L74+L75)</f>
        <v>135500</v>
      </c>
      <c r="M73" s="242"/>
      <c r="N73" s="242"/>
      <c r="O73" s="242"/>
      <c r="P73" s="242"/>
      <c r="Q73" s="242"/>
    </row>
    <row r="74" spans="1:17" ht="14.25">
      <c r="A74" s="582" t="s">
        <v>42</v>
      </c>
      <c r="B74" s="583"/>
      <c r="C74" s="166">
        <v>130000</v>
      </c>
      <c r="D74" s="187">
        <v>55296</v>
      </c>
      <c r="E74" s="463">
        <v>130000</v>
      </c>
      <c r="F74" s="463">
        <v>0</v>
      </c>
      <c r="G74" s="463">
        <v>0</v>
      </c>
      <c r="H74" s="463">
        <v>0</v>
      </c>
      <c r="I74" s="166">
        <v>130000</v>
      </c>
      <c r="J74" s="320">
        <f t="shared" si="14"/>
        <v>100</v>
      </c>
      <c r="K74" s="347">
        <v>130000</v>
      </c>
      <c r="L74" s="348">
        <v>130000</v>
      </c>
      <c r="M74" s="242"/>
      <c r="N74" s="242"/>
      <c r="O74" s="242"/>
      <c r="P74" s="242"/>
      <c r="Q74" s="242"/>
    </row>
    <row r="75" spans="1:17" ht="14.25">
      <c r="A75" s="582" t="s">
        <v>43</v>
      </c>
      <c r="B75" s="583"/>
      <c r="C75" s="166">
        <v>5500</v>
      </c>
      <c r="D75" s="187">
        <v>2260</v>
      </c>
      <c r="E75" s="463">
        <v>5500</v>
      </c>
      <c r="F75" s="463">
        <v>0</v>
      </c>
      <c r="G75" s="463">
        <v>0</v>
      </c>
      <c r="H75" s="463">
        <v>0</v>
      </c>
      <c r="I75" s="166">
        <v>5500</v>
      </c>
      <c r="J75" s="320">
        <f t="shared" si="14"/>
        <v>100</v>
      </c>
      <c r="K75" s="347">
        <v>5500</v>
      </c>
      <c r="L75" s="348">
        <v>5500</v>
      </c>
      <c r="M75" s="242"/>
      <c r="N75" s="242"/>
      <c r="O75" s="242"/>
      <c r="P75" s="242"/>
      <c r="Q75" s="242"/>
    </row>
    <row r="76" spans="1:17" ht="14.25">
      <c r="A76" s="562" t="s">
        <v>20</v>
      </c>
      <c r="B76" s="563"/>
      <c r="C76" s="439">
        <f aca="true" t="shared" si="15" ref="C76:I76">SUM(C77+C78)</f>
        <v>650000</v>
      </c>
      <c r="D76" s="440">
        <f t="shared" si="15"/>
        <v>390737</v>
      </c>
      <c r="E76" s="441">
        <f>SUM(E77+E78)</f>
        <v>575000</v>
      </c>
      <c r="F76" s="441">
        <f t="shared" si="15"/>
        <v>0</v>
      </c>
      <c r="G76" s="441">
        <f t="shared" si="15"/>
        <v>0</v>
      </c>
      <c r="H76" s="441">
        <f t="shared" si="15"/>
        <v>0</v>
      </c>
      <c r="I76" s="439">
        <f t="shared" si="15"/>
        <v>575000</v>
      </c>
      <c r="J76" s="439">
        <f t="shared" si="14"/>
        <v>88.46153846153845</v>
      </c>
      <c r="K76" s="443">
        <f>SUM(K77+K78)</f>
        <v>560000</v>
      </c>
      <c r="L76" s="444">
        <f>SUM(L77+L78)</f>
        <v>560000</v>
      </c>
      <c r="M76" s="242"/>
      <c r="N76" s="242"/>
      <c r="O76" s="242"/>
      <c r="P76" s="242"/>
      <c r="Q76" s="242"/>
    </row>
    <row r="77" spans="1:17" ht="16.5" customHeight="1">
      <c r="A77" s="620" t="s">
        <v>269</v>
      </c>
      <c r="B77" s="621"/>
      <c r="C77" s="157">
        <v>390000</v>
      </c>
      <c r="D77" s="85">
        <v>163792</v>
      </c>
      <c r="E77" s="438">
        <v>400000</v>
      </c>
      <c r="F77" s="438">
        <v>0</v>
      </c>
      <c r="G77" s="438">
        <v>0</v>
      </c>
      <c r="H77" s="438">
        <v>0</v>
      </c>
      <c r="I77" s="164">
        <v>400000</v>
      </c>
      <c r="J77" s="320">
        <f t="shared" si="14"/>
        <v>102.56410256410255</v>
      </c>
      <c r="K77" s="349">
        <v>400000</v>
      </c>
      <c r="L77" s="350">
        <v>400000</v>
      </c>
      <c r="M77" s="242"/>
      <c r="N77" s="242"/>
      <c r="O77" s="242"/>
      <c r="P77" s="242"/>
      <c r="Q77" s="242"/>
    </row>
    <row r="78" spans="1:18" ht="15" customHeight="1" thickBot="1">
      <c r="A78" s="584" t="s">
        <v>300</v>
      </c>
      <c r="B78" s="585"/>
      <c r="C78" s="162">
        <v>260000</v>
      </c>
      <c r="D78" s="20">
        <v>226945</v>
      </c>
      <c r="E78" s="449">
        <v>175000</v>
      </c>
      <c r="F78" s="449">
        <v>0</v>
      </c>
      <c r="G78" s="449">
        <v>0</v>
      </c>
      <c r="H78" s="449">
        <v>0</v>
      </c>
      <c r="I78" s="131">
        <v>175000</v>
      </c>
      <c r="J78" s="322">
        <f t="shared" si="14"/>
        <v>67.3076923076923</v>
      </c>
      <c r="K78" s="351">
        <v>160000</v>
      </c>
      <c r="L78" s="352">
        <v>160000</v>
      </c>
      <c r="M78" s="558"/>
      <c r="N78" s="559"/>
      <c r="O78" s="559"/>
      <c r="P78" s="559"/>
      <c r="Q78" s="559"/>
      <c r="R78" s="559"/>
    </row>
    <row r="79" spans="1:17" ht="24" customHeight="1">
      <c r="A79" s="3"/>
      <c r="B79" s="3"/>
      <c r="C79" s="22"/>
      <c r="D79" s="22"/>
      <c r="E79" s="333"/>
      <c r="F79" s="333"/>
      <c r="G79" s="333"/>
      <c r="H79" s="333"/>
      <c r="I79" s="333"/>
      <c r="J79" s="333"/>
      <c r="K79" s="242"/>
      <c r="L79" s="242"/>
      <c r="M79" s="242"/>
      <c r="N79" s="242"/>
      <c r="O79" s="242"/>
      <c r="P79" s="242"/>
      <c r="Q79" s="242"/>
    </row>
    <row r="80" spans="1:17" ht="24" customHeight="1" thickBot="1">
      <c r="A80" s="3"/>
      <c r="B80" s="3"/>
      <c r="C80" s="22"/>
      <c r="D80" s="22"/>
      <c r="E80" s="333"/>
      <c r="F80" s="333"/>
      <c r="G80" s="333"/>
      <c r="H80" s="333"/>
      <c r="I80" s="333"/>
      <c r="J80" s="333"/>
      <c r="K80" s="242"/>
      <c r="L80" s="242"/>
      <c r="M80" s="242"/>
      <c r="N80" s="242"/>
      <c r="O80" s="242"/>
      <c r="P80" s="242"/>
      <c r="Q80" s="242"/>
    </row>
    <row r="81" spans="1:17" ht="30" customHeight="1" thickBot="1">
      <c r="A81" s="579" t="s">
        <v>352</v>
      </c>
      <c r="B81" s="578" t="s">
        <v>1</v>
      </c>
      <c r="C81" s="542" t="s">
        <v>415</v>
      </c>
      <c r="D81" s="542"/>
      <c r="E81" s="540" t="s">
        <v>477</v>
      </c>
      <c r="F81" s="540"/>
      <c r="G81" s="540"/>
      <c r="H81" s="540"/>
      <c r="I81" s="540"/>
      <c r="J81" s="541" t="s">
        <v>2</v>
      </c>
      <c r="K81" s="542" t="s">
        <v>416</v>
      </c>
      <c r="L81" s="542"/>
      <c r="M81" s="242"/>
      <c r="N81" s="242"/>
      <c r="O81" s="242"/>
      <c r="P81" s="242"/>
      <c r="Q81" s="242"/>
    </row>
    <row r="82" spans="1:17" ht="66.75" customHeight="1" thickBot="1">
      <c r="A82" s="579"/>
      <c r="B82" s="578"/>
      <c r="C82" s="421" t="s">
        <v>413</v>
      </c>
      <c r="D82" s="422" t="s">
        <v>414</v>
      </c>
      <c r="E82" s="423" t="s">
        <v>94</v>
      </c>
      <c r="F82" s="423" t="s">
        <v>101</v>
      </c>
      <c r="G82" s="423" t="s">
        <v>95</v>
      </c>
      <c r="H82" s="423" t="s">
        <v>100</v>
      </c>
      <c r="I82" s="421" t="s">
        <v>294</v>
      </c>
      <c r="J82" s="541"/>
      <c r="K82" s="424" t="s">
        <v>380</v>
      </c>
      <c r="L82" s="425" t="s">
        <v>412</v>
      </c>
      <c r="M82" s="242"/>
      <c r="N82" s="242"/>
      <c r="O82" s="242"/>
      <c r="P82" s="242"/>
      <c r="Q82" s="242"/>
    </row>
    <row r="83" spans="1:12" s="7" customFormat="1" ht="15.75" customHeight="1" thickBot="1">
      <c r="A83" s="426">
        <v>1</v>
      </c>
      <c r="B83" s="426">
        <v>2</v>
      </c>
      <c r="C83" s="427">
        <v>3</v>
      </c>
      <c r="D83" s="426">
        <v>4</v>
      </c>
      <c r="E83" s="426">
        <v>5</v>
      </c>
      <c r="F83" s="426">
        <v>6</v>
      </c>
      <c r="G83" s="426">
        <v>7</v>
      </c>
      <c r="H83" s="426">
        <v>8</v>
      </c>
      <c r="I83" s="427">
        <v>9</v>
      </c>
      <c r="J83" s="426" t="s">
        <v>295</v>
      </c>
      <c r="K83" s="427">
        <v>11</v>
      </c>
      <c r="L83" s="427">
        <v>12</v>
      </c>
    </row>
    <row r="84" spans="1:12" s="16" customFormat="1" ht="8.25" customHeight="1" thickBot="1">
      <c r="A84" s="10"/>
      <c r="B84" s="10"/>
      <c r="C84" s="10"/>
      <c r="D84" s="10"/>
      <c r="E84" s="334"/>
      <c r="F84" s="334"/>
      <c r="G84" s="334"/>
      <c r="H84" s="334"/>
      <c r="I84" s="10"/>
      <c r="J84" s="316"/>
      <c r="K84" s="304"/>
      <c r="L84" s="304"/>
    </row>
    <row r="85" spans="1:27" ht="27" customHeight="1">
      <c r="A85" s="586" t="s">
        <v>21</v>
      </c>
      <c r="B85" s="587"/>
      <c r="C85" s="432">
        <f aca="true" t="shared" si="16" ref="C85:I85">SUM(C86+C87+C88+C89+C90+C91)</f>
        <v>162350</v>
      </c>
      <c r="D85" s="433">
        <f t="shared" si="16"/>
        <v>69528</v>
      </c>
      <c r="E85" s="434">
        <f t="shared" si="16"/>
        <v>162350</v>
      </c>
      <c r="F85" s="434">
        <f t="shared" si="16"/>
        <v>0</v>
      </c>
      <c r="G85" s="434">
        <f t="shared" si="16"/>
        <v>0</v>
      </c>
      <c r="H85" s="434">
        <f t="shared" si="16"/>
        <v>0</v>
      </c>
      <c r="I85" s="432">
        <f t="shared" si="16"/>
        <v>162350</v>
      </c>
      <c r="J85" s="432">
        <f aca="true" t="shared" si="17" ref="J85:J90">SUM(I85/C85)*100</f>
        <v>100</v>
      </c>
      <c r="K85" s="436">
        <f>SUM(K86+K87+K88+K89+K90+K91)</f>
        <v>162350</v>
      </c>
      <c r="L85" s="437">
        <f>SUM(L86+L87+L88+L89+L90+L91)</f>
        <v>162350</v>
      </c>
      <c r="M85" s="247"/>
      <c r="N85" s="247"/>
      <c r="O85" s="247"/>
      <c r="P85" s="247"/>
      <c r="Q85" s="242"/>
      <c r="V85" s="545"/>
      <c r="W85" s="546"/>
      <c r="X85" s="546"/>
      <c r="Y85" s="546"/>
      <c r="Z85" s="546"/>
      <c r="AA85" s="546"/>
    </row>
    <row r="86" spans="1:27" ht="14.25">
      <c r="A86" s="574" t="s">
        <v>22</v>
      </c>
      <c r="B86" s="575"/>
      <c r="C86" s="163">
        <v>27000</v>
      </c>
      <c r="D86" s="132">
        <v>4753</v>
      </c>
      <c r="E86" s="450">
        <v>27000</v>
      </c>
      <c r="F86" s="450">
        <v>0</v>
      </c>
      <c r="G86" s="450">
        <v>0</v>
      </c>
      <c r="H86" s="450">
        <v>0</v>
      </c>
      <c r="I86" s="130">
        <v>27000</v>
      </c>
      <c r="J86" s="320">
        <f t="shared" si="17"/>
        <v>100</v>
      </c>
      <c r="K86" s="331">
        <v>27000</v>
      </c>
      <c r="L86" s="332">
        <v>27000</v>
      </c>
      <c r="M86" s="560"/>
      <c r="N86" s="561"/>
      <c r="O86" s="561"/>
      <c r="P86" s="561"/>
      <c r="Q86" s="561"/>
      <c r="R86" s="561"/>
      <c r="V86" s="545"/>
      <c r="W86" s="546"/>
      <c r="X86" s="546"/>
      <c r="Y86" s="546"/>
      <c r="Z86" s="546"/>
      <c r="AA86" s="546"/>
    </row>
    <row r="87" spans="1:27" ht="14.25">
      <c r="A87" s="576" t="s">
        <v>23</v>
      </c>
      <c r="B87" s="577"/>
      <c r="C87" s="157">
        <v>13000</v>
      </c>
      <c r="D87" s="185">
        <v>5777</v>
      </c>
      <c r="E87" s="438">
        <v>13000</v>
      </c>
      <c r="F87" s="438">
        <v>0</v>
      </c>
      <c r="G87" s="438">
        <v>0</v>
      </c>
      <c r="H87" s="438">
        <v>0</v>
      </c>
      <c r="I87" s="164">
        <v>13000</v>
      </c>
      <c r="J87" s="320">
        <f t="shared" si="17"/>
        <v>100</v>
      </c>
      <c r="K87" s="298">
        <v>13000</v>
      </c>
      <c r="L87" s="297">
        <v>13000</v>
      </c>
      <c r="M87" s="247"/>
      <c r="N87" s="247"/>
      <c r="O87" s="247"/>
      <c r="P87" s="247"/>
      <c r="Q87" s="242"/>
      <c r="V87" s="545"/>
      <c r="W87" s="546"/>
      <c r="X87" s="546"/>
      <c r="Y87" s="546"/>
      <c r="Z87" s="546"/>
      <c r="AA87" s="546"/>
    </row>
    <row r="88" spans="1:27" ht="16.5" customHeight="1">
      <c r="A88" s="576" t="s">
        <v>24</v>
      </c>
      <c r="B88" s="577"/>
      <c r="C88" s="157">
        <v>85000</v>
      </c>
      <c r="D88" s="185">
        <v>42572</v>
      </c>
      <c r="E88" s="438">
        <v>85000</v>
      </c>
      <c r="F88" s="438">
        <v>0</v>
      </c>
      <c r="G88" s="438">
        <v>0</v>
      </c>
      <c r="H88" s="438">
        <v>0</v>
      </c>
      <c r="I88" s="164">
        <v>85000</v>
      </c>
      <c r="J88" s="320">
        <f t="shared" si="17"/>
        <v>100</v>
      </c>
      <c r="K88" s="298">
        <v>85000</v>
      </c>
      <c r="L88" s="297">
        <v>85000</v>
      </c>
      <c r="M88" s="548"/>
      <c r="N88" s="549"/>
      <c r="O88" s="549"/>
      <c r="P88" s="549"/>
      <c r="Q88" s="549"/>
      <c r="R88" s="549"/>
      <c r="S88" s="549"/>
      <c r="V88" s="545"/>
      <c r="W88" s="546"/>
      <c r="X88" s="546"/>
      <c r="Y88" s="546"/>
      <c r="Z88" s="546"/>
      <c r="AA88" s="546"/>
    </row>
    <row r="89" spans="1:27" ht="24" customHeight="1">
      <c r="A89" s="564" t="s">
        <v>385</v>
      </c>
      <c r="B89" s="565"/>
      <c r="C89" s="157">
        <v>31500</v>
      </c>
      <c r="D89" s="185">
        <v>13192</v>
      </c>
      <c r="E89" s="438">
        <v>31500</v>
      </c>
      <c r="F89" s="438">
        <v>0</v>
      </c>
      <c r="G89" s="438">
        <v>0</v>
      </c>
      <c r="H89" s="438">
        <v>0</v>
      </c>
      <c r="I89" s="164">
        <v>31500</v>
      </c>
      <c r="J89" s="320">
        <f t="shared" si="17"/>
        <v>100</v>
      </c>
      <c r="K89" s="298">
        <v>31500</v>
      </c>
      <c r="L89" s="297">
        <v>31500</v>
      </c>
      <c r="M89" s="247"/>
      <c r="N89" s="247"/>
      <c r="O89" s="247"/>
      <c r="P89" s="247"/>
      <c r="Q89" s="242"/>
      <c r="V89" s="545"/>
      <c r="W89" s="546"/>
      <c r="X89" s="546"/>
      <c r="Y89" s="546"/>
      <c r="Z89" s="546"/>
      <c r="AA89" s="546"/>
    </row>
    <row r="90" spans="1:27" ht="14.25" customHeight="1">
      <c r="A90" s="564" t="s">
        <v>386</v>
      </c>
      <c r="B90" s="565"/>
      <c r="C90" s="157">
        <v>350</v>
      </c>
      <c r="D90" s="185">
        <v>1</v>
      </c>
      <c r="E90" s="438">
        <v>350</v>
      </c>
      <c r="F90" s="438">
        <v>0</v>
      </c>
      <c r="G90" s="438">
        <v>0</v>
      </c>
      <c r="H90" s="438">
        <v>0</v>
      </c>
      <c r="I90" s="164">
        <v>350</v>
      </c>
      <c r="J90" s="320">
        <f t="shared" si="17"/>
        <v>100</v>
      </c>
      <c r="K90" s="298">
        <v>350</v>
      </c>
      <c r="L90" s="297">
        <v>350</v>
      </c>
      <c r="M90" s="247"/>
      <c r="N90" s="247"/>
      <c r="O90" s="247"/>
      <c r="P90" s="247"/>
      <c r="Q90" s="242"/>
      <c r="V90" s="545"/>
      <c r="W90" s="546"/>
      <c r="X90" s="546"/>
      <c r="Y90" s="546"/>
      <c r="Z90" s="546"/>
      <c r="AA90" s="546"/>
    </row>
    <row r="91" spans="1:27" ht="15" thickBot="1">
      <c r="A91" s="572" t="s">
        <v>25</v>
      </c>
      <c r="B91" s="573"/>
      <c r="C91" s="158">
        <v>5500</v>
      </c>
      <c r="D91" s="186">
        <v>3233</v>
      </c>
      <c r="E91" s="446">
        <v>5500</v>
      </c>
      <c r="F91" s="446">
        <v>0</v>
      </c>
      <c r="G91" s="446">
        <v>0</v>
      </c>
      <c r="H91" s="446">
        <v>0</v>
      </c>
      <c r="I91" s="165">
        <v>5500</v>
      </c>
      <c r="J91" s="322">
        <f>SUM(I91/C91)*100</f>
        <v>100</v>
      </c>
      <c r="K91" s="302">
        <v>5500</v>
      </c>
      <c r="L91" s="303">
        <v>5500</v>
      </c>
      <c r="M91" s="247"/>
      <c r="N91" s="247"/>
      <c r="O91" s="247"/>
      <c r="P91" s="247"/>
      <c r="Q91" s="242"/>
      <c r="V91" s="545"/>
      <c r="W91" s="546"/>
      <c r="X91" s="546"/>
      <c r="Y91" s="546"/>
      <c r="Z91" s="546"/>
      <c r="AA91" s="546"/>
    </row>
    <row r="92" spans="3:17" ht="9.75" customHeight="1" thickBot="1">
      <c r="C92" s="31"/>
      <c r="D92" s="17"/>
      <c r="E92" s="323"/>
      <c r="F92" s="323"/>
      <c r="G92" s="323"/>
      <c r="H92" s="323"/>
      <c r="I92" s="308"/>
      <c r="J92" s="324"/>
      <c r="K92" s="31"/>
      <c r="L92" s="17"/>
      <c r="M92" s="242"/>
      <c r="N92" s="242"/>
      <c r="O92" s="242"/>
      <c r="P92" s="242"/>
      <c r="Q92" s="242"/>
    </row>
    <row r="93" spans="1:17" ht="24.75" customHeight="1">
      <c r="A93" s="586" t="s">
        <v>102</v>
      </c>
      <c r="B93" s="587"/>
      <c r="C93" s="432">
        <f aca="true" t="shared" si="18" ref="C93:I93">SUM(C94+C95+C96+C97+C98+C99+C100+C101)</f>
        <v>294550</v>
      </c>
      <c r="D93" s="433">
        <f t="shared" si="18"/>
        <v>135830</v>
      </c>
      <c r="E93" s="434">
        <f t="shared" si="18"/>
        <v>162500</v>
      </c>
      <c r="F93" s="434">
        <f t="shared" si="18"/>
        <v>131000</v>
      </c>
      <c r="G93" s="434">
        <f t="shared" si="18"/>
        <v>0</v>
      </c>
      <c r="H93" s="434">
        <f t="shared" si="18"/>
        <v>0</v>
      </c>
      <c r="I93" s="432">
        <f t="shared" si="18"/>
        <v>293500</v>
      </c>
      <c r="J93" s="432">
        <f>SUM(I93/C93)*100</f>
        <v>99.64352401969106</v>
      </c>
      <c r="K93" s="436">
        <f>SUM(K94+K95+K96+K97+K98+K99+K100+K101)</f>
        <v>289550</v>
      </c>
      <c r="L93" s="437">
        <f>SUM(L94+L95+L96+L97+L98+L99+L100+L101)</f>
        <v>289550</v>
      </c>
      <c r="M93" s="242"/>
      <c r="N93" s="242"/>
      <c r="O93" s="242"/>
      <c r="P93" s="242"/>
      <c r="Q93" s="242"/>
    </row>
    <row r="94" spans="1:17" ht="21.75" customHeight="1">
      <c r="A94" s="570" t="s">
        <v>44</v>
      </c>
      <c r="B94" s="571"/>
      <c r="C94" s="163">
        <v>1500</v>
      </c>
      <c r="D94" s="132">
        <v>725</v>
      </c>
      <c r="E94" s="450">
        <v>1500</v>
      </c>
      <c r="F94" s="450">
        <v>0</v>
      </c>
      <c r="G94" s="450">
        <v>0</v>
      </c>
      <c r="H94" s="450">
        <v>0</v>
      </c>
      <c r="I94" s="130">
        <v>1500</v>
      </c>
      <c r="J94" s="320">
        <f>SUM(I94/C94)*100</f>
        <v>100</v>
      </c>
      <c r="K94" s="331">
        <v>1500</v>
      </c>
      <c r="L94" s="332">
        <v>1500</v>
      </c>
      <c r="M94" s="242"/>
      <c r="N94" s="242"/>
      <c r="O94" s="242"/>
      <c r="P94" s="242"/>
      <c r="Q94" s="242"/>
    </row>
    <row r="95" spans="1:17" ht="22.5" customHeight="1">
      <c r="A95" s="570" t="s">
        <v>45</v>
      </c>
      <c r="B95" s="571"/>
      <c r="C95" s="163">
        <v>24500</v>
      </c>
      <c r="D95" s="132">
        <v>12745</v>
      </c>
      <c r="E95" s="450">
        <v>24500</v>
      </c>
      <c r="F95" s="450">
        <v>0</v>
      </c>
      <c r="G95" s="450">
        <v>0</v>
      </c>
      <c r="H95" s="450">
        <v>0</v>
      </c>
      <c r="I95" s="130">
        <v>24500</v>
      </c>
      <c r="J95" s="320">
        <f aca="true" t="shared" si="19" ref="J95:J101">SUM(I95/C95)*100</f>
        <v>100</v>
      </c>
      <c r="K95" s="331">
        <v>24500</v>
      </c>
      <c r="L95" s="332">
        <v>24500</v>
      </c>
      <c r="M95" s="242"/>
      <c r="N95" s="242"/>
      <c r="O95" s="242"/>
      <c r="P95" s="242"/>
      <c r="Q95" s="242"/>
    </row>
    <row r="96" spans="1:17" ht="24" customHeight="1">
      <c r="A96" s="570" t="s">
        <v>325</v>
      </c>
      <c r="B96" s="571"/>
      <c r="C96" s="163">
        <v>38500</v>
      </c>
      <c r="D96" s="132">
        <v>22613</v>
      </c>
      <c r="E96" s="450">
        <v>38500</v>
      </c>
      <c r="F96" s="450">
        <v>0</v>
      </c>
      <c r="G96" s="450">
        <v>0</v>
      </c>
      <c r="H96" s="450">
        <v>0</v>
      </c>
      <c r="I96" s="130">
        <v>38500</v>
      </c>
      <c r="J96" s="320">
        <f t="shared" si="19"/>
        <v>100</v>
      </c>
      <c r="K96" s="331">
        <v>38500</v>
      </c>
      <c r="L96" s="332">
        <v>38500</v>
      </c>
      <c r="M96" s="242"/>
      <c r="N96" s="242"/>
      <c r="O96" s="242"/>
      <c r="P96" s="242"/>
      <c r="Q96" s="242"/>
    </row>
    <row r="97" spans="1:17" ht="15" customHeight="1">
      <c r="A97" s="574" t="s">
        <v>46</v>
      </c>
      <c r="B97" s="575"/>
      <c r="C97" s="163">
        <v>98000</v>
      </c>
      <c r="D97" s="132">
        <v>47098</v>
      </c>
      <c r="E97" s="450">
        <v>98000</v>
      </c>
      <c r="F97" s="450">
        <v>0</v>
      </c>
      <c r="G97" s="450">
        <v>0</v>
      </c>
      <c r="H97" s="450">
        <v>0</v>
      </c>
      <c r="I97" s="130">
        <v>98000</v>
      </c>
      <c r="J97" s="320">
        <f t="shared" si="19"/>
        <v>100</v>
      </c>
      <c r="K97" s="331">
        <v>98000</v>
      </c>
      <c r="L97" s="332">
        <v>98000</v>
      </c>
      <c r="M97" s="242"/>
      <c r="N97" s="242"/>
      <c r="O97" s="242"/>
      <c r="P97" s="242"/>
      <c r="Q97" s="242"/>
    </row>
    <row r="98" spans="1:19" ht="34.5" customHeight="1">
      <c r="A98" s="570" t="s">
        <v>105</v>
      </c>
      <c r="B98" s="571"/>
      <c r="C98" s="163">
        <v>115000</v>
      </c>
      <c r="D98" s="132">
        <v>45756</v>
      </c>
      <c r="E98" s="450">
        <v>0</v>
      </c>
      <c r="F98" s="450">
        <v>113500</v>
      </c>
      <c r="G98" s="450">
        <v>0</v>
      </c>
      <c r="H98" s="450">
        <v>0</v>
      </c>
      <c r="I98" s="130">
        <v>113500</v>
      </c>
      <c r="J98" s="320">
        <f t="shared" si="19"/>
        <v>98.69565217391305</v>
      </c>
      <c r="K98" s="331">
        <v>110000</v>
      </c>
      <c r="L98" s="332">
        <v>110000</v>
      </c>
      <c r="M98" s="554"/>
      <c r="N98" s="555"/>
      <c r="O98" s="555"/>
      <c r="P98" s="555"/>
      <c r="Q98" s="555"/>
      <c r="R98" s="555"/>
      <c r="S98" s="74"/>
    </row>
    <row r="99" spans="1:18" ht="44.25" customHeight="1">
      <c r="A99" s="564" t="s">
        <v>106</v>
      </c>
      <c r="B99" s="565"/>
      <c r="C99" s="163">
        <v>15000</v>
      </c>
      <c r="D99" s="132">
        <v>5718</v>
      </c>
      <c r="E99" s="450">
        <v>0</v>
      </c>
      <c r="F99" s="450">
        <v>15000</v>
      </c>
      <c r="G99" s="450">
        <v>0</v>
      </c>
      <c r="H99" s="450">
        <v>0</v>
      </c>
      <c r="I99" s="130">
        <v>15000</v>
      </c>
      <c r="J99" s="320">
        <f t="shared" si="19"/>
        <v>100</v>
      </c>
      <c r="K99" s="331">
        <v>15000</v>
      </c>
      <c r="L99" s="332">
        <v>15000</v>
      </c>
      <c r="M99" s="554"/>
      <c r="N99" s="555"/>
      <c r="O99" s="555"/>
      <c r="P99" s="555"/>
      <c r="Q99" s="555"/>
      <c r="R99" s="555"/>
    </row>
    <row r="100" spans="1:18" ht="24.75" customHeight="1">
      <c r="A100" s="564" t="s">
        <v>107</v>
      </c>
      <c r="B100" s="565"/>
      <c r="C100" s="163">
        <v>1300</v>
      </c>
      <c r="D100" s="132">
        <v>751</v>
      </c>
      <c r="E100" s="450">
        <v>0</v>
      </c>
      <c r="F100" s="450">
        <v>1500</v>
      </c>
      <c r="G100" s="450">
        <v>0</v>
      </c>
      <c r="H100" s="450">
        <v>0</v>
      </c>
      <c r="I100" s="130">
        <v>1500</v>
      </c>
      <c r="J100" s="320">
        <f t="shared" si="19"/>
        <v>115.38461538461537</v>
      </c>
      <c r="K100" s="331">
        <v>1300</v>
      </c>
      <c r="L100" s="332">
        <v>1300</v>
      </c>
      <c r="M100" s="554"/>
      <c r="N100" s="555"/>
      <c r="O100" s="555"/>
      <c r="P100" s="555"/>
      <c r="Q100" s="555"/>
      <c r="R100" s="555"/>
    </row>
    <row r="101" spans="1:18" ht="26.25" customHeight="1" thickBot="1">
      <c r="A101" s="580" t="s">
        <v>272</v>
      </c>
      <c r="B101" s="581"/>
      <c r="C101" s="162">
        <v>750</v>
      </c>
      <c r="D101" s="448">
        <v>424</v>
      </c>
      <c r="E101" s="449">
        <v>0</v>
      </c>
      <c r="F101" s="449">
        <v>1000</v>
      </c>
      <c r="G101" s="449">
        <v>0</v>
      </c>
      <c r="H101" s="449">
        <v>0</v>
      </c>
      <c r="I101" s="131">
        <v>1000</v>
      </c>
      <c r="J101" s="322">
        <f t="shared" si="19"/>
        <v>133.33333333333331</v>
      </c>
      <c r="K101" s="329">
        <v>750</v>
      </c>
      <c r="L101" s="330">
        <v>750</v>
      </c>
      <c r="M101" s="554"/>
      <c r="N101" s="555"/>
      <c r="O101" s="555"/>
      <c r="P101" s="555"/>
      <c r="Q101" s="555"/>
      <c r="R101" s="555"/>
    </row>
    <row r="102" spans="1:17" s="225" customFormat="1" ht="26.25" customHeight="1">
      <c r="A102" s="9"/>
      <c r="B102" s="9"/>
      <c r="C102" s="168"/>
      <c r="D102" s="22"/>
      <c r="E102" s="335"/>
      <c r="F102" s="335"/>
      <c r="G102" s="335"/>
      <c r="H102" s="335"/>
      <c r="I102" s="336"/>
      <c r="J102" s="337"/>
      <c r="K102" s="242"/>
      <c r="L102" s="242"/>
      <c r="M102" s="242"/>
      <c r="N102" s="242"/>
      <c r="O102" s="242"/>
      <c r="P102" s="242"/>
      <c r="Q102" s="242"/>
    </row>
    <row r="103" spans="1:17" ht="26.25" customHeight="1" thickBot="1">
      <c r="A103" s="9"/>
      <c r="B103" s="9"/>
      <c r="C103" s="22"/>
      <c r="D103" s="22"/>
      <c r="E103" s="333"/>
      <c r="F103" s="333"/>
      <c r="G103" s="333"/>
      <c r="H103" s="333"/>
      <c r="I103" s="333"/>
      <c r="J103" s="337"/>
      <c r="K103" s="242"/>
      <c r="L103" s="242"/>
      <c r="M103" s="242"/>
      <c r="N103" s="242"/>
      <c r="O103" s="242"/>
      <c r="P103" s="242"/>
      <c r="Q103" s="242"/>
    </row>
    <row r="104" spans="1:17" ht="30.75" customHeight="1" thickBot="1">
      <c r="A104" s="579" t="s">
        <v>352</v>
      </c>
      <c r="B104" s="578" t="s">
        <v>1</v>
      </c>
      <c r="C104" s="542" t="s">
        <v>415</v>
      </c>
      <c r="D104" s="542"/>
      <c r="E104" s="540" t="s">
        <v>477</v>
      </c>
      <c r="F104" s="540"/>
      <c r="G104" s="540"/>
      <c r="H104" s="540"/>
      <c r="I104" s="540"/>
      <c r="J104" s="541" t="s">
        <v>2</v>
      </c>
      <c r="K104" s="542" t="s">
        <v>416</v>
      </c>
      <c r="L104" s="542"/>
      <c r="M104" s="242"/>
      <c r="N104" s="242"/>
      <c r="O104" s="242"/>
      <c r="P104" s="242"/>
      <c r="Q104" s="242"/>
    </row>
    <row r="105" spans="1:17" ht="69.75" customHeight="1" thickBot="1">
      <c r="A105" s="579"/>
      <c r="B105" s="578"/>
      <c r="C105" s="421" t="s">
        <v>413</v>
      </c>
      <c r="D105" s="422" t="s">
        <v>414</v>
      </c>
      <c r="E105" s="423" t="s">
        <v>94</v>
      </c>
      <c r="F105" s="423" t="s">
        <v>101</v>
      </c>
      <c r="G105" s="423" t="s">
        <v>95</v>
      </c>
      <c r="H105" s="423" t="s">
        <v>100</v>
      </c>
      <c r="I105" s="421" t="s">
        <v>294</v>
      </c>
      <c r="J105" s="541"/>
      <c r="K105" s="424" t="s">
        <v>380</v>
      </c>
      <c r="L105" s="425" t="s">
        <v>412</v>
      </c>
      <c r="M105" s="242"/>
      <c r="N105" s="242"/>
      <c r="O105" s="242"/>
      <c r="P105" s="242"/>
      <c r="Q105" s="242"/>
    </row>
    <row r="106" spans="1:17" ht="16.5" customHeight="1" thickBot="1">
      <c r="A106" s="426">
        <v>1</v>
      </c>
      <c r="B106" s="426">
        <v>2</v>
      </c>
      <c r="C106" s="427">
        <v>3</v>
      </c>
      <c r="D106" s="426">
        <v>4</v>
      </c>
      <c r="E106" s="426">
        <v>5</v>
      </c>
      <c r="F106" s="426">
        <v>6</v>
      </c>
      <c r="G106" s="426">
        <v>7</v>
      </c>
      <c r="H106" s="426">
        <v>8</v>
      </c>
      <c r="I106" s="427">
        <v>9</v>
      </c>
      <c r="J106" s="426" t="s">
        <v>295</v>
      </c>
      <c r="K106" s="427">
        <v>11</v>
      </c>
      <c r="L106" s="427">
        <v>12</v>
      </c>
      <c r="M106" s="242"/>
      <c r="N106" s="242"/>
      <c r="O106" s="242"/>
      <c r="P106" s="242"/>
      <c r="Q106" s="242"/>
    </row>
    <row r="107" spans="1:17" ht="8.25" customHeight="1" thickBot="1">
      <c r="A107" s="9"/>
      <c r="B107" s="9"/>
      <c r="C107" s="5"/>
      <c r="D107" s="5"/>
      <c r="E107" s="338"/>
      <c r="F107" s="338"/>
      <c r="G107" s="338"/>
      <c r="H107" s="338"/>
      <c r="I107" s="99"/>
      <c r="J107" s="338"/>
      <c r="K107" s="248"/>
      <c r="L107" s="242"/>
      <c r="M107" s="242"/>
      <c r="N107" s="242"/>
      <c r="O107" s="242"/>
      <c r="P107" s="242"/>
      <c r="Q107" s="242"/>
    </row>
    <row r="108" spans="1:17" ht="15" customHeight="1">
      <c r="A108" s="592" t="s">
        <v>26</v>
      </c>
      <c r="B108" s="593"/>
      <c r="C108" s="169">
        <f aca="true" t="shared" si="20" ref="C108:I108">SUM(C109+C110+C111)</f>
        <v>11020</v>
      </c>
      <c r="D108" s="464">
        <f t="shared" si="20"/>
        <v>5625</v>
      </c>
      <c r="E108" s="465">
        <f t="shared" si="20"/>
        <v>11020</v>
      </c>
      <c r="F108" s="465">
        <f t="shared" si="20"/>
        <v>0</v>
      </c>
      <c r="G108" s="465">
        <f t="shared" si="20"/>
        <v>0</v>
      </c>
      <c r="H108" s="465">
        <f t="shared" si="20"/>
        <v>0</v>
      </c>
      <c r="I108" s="169">
        <f t="shared" si="20"/>
        <v>11020</v>
      </c>
      <c r="J108" s="432">
        <f>SUM(I108/C108)*100</f>
        <v>100</v>
      </c>
      <c r="K108" s="27">
        <f>SUM(K109+K110+K111)</f>
        <v>11020</v>
      </c>
      <c r="L108" s="206">
        <f>SUM(L109+L110+L111)</f>
        <v>11020</v>
      </c>
      <c r="M108" s="242"/>
      <c r="N108" s="242"/>
      <c r="O108" s="242"/>
      <c r="P108" s="242"/>
      <c r="Q108" s="242"/>
    </row>
    <row r="109" spans="1:17" ht="15" customHeight="1">
      <c r="A109" s="568" t="s">
        <v>47</v>
      </c>
      <c r="B109" s="569"/>
      <c r="C109" s="163">
        <v>10300</v>
      </c>
      <c r="D109" s="19">
        <v>5385</v>
      </c>
      <c r="E109" s="450">
        <v>10300</v>
      </c>
      <c r="F109" s="450">
        <v>0</v>
      </c>
      <c r="G109" s="450">
        <v>0</v>
      </c>
      <c r="H109" s="450">
        <v>0</v>
      </c>
      <c r="I109" s="130">
        <v>10300</v>
      </c>
      <c r="J109" s="320">
        <f>SUM(I109/C109)*100</f>
        <v>100</v>
      </c>
      <c r="K109" s="331">
        <v>10300</v>
      </c>
      <c r="L109" s="332">
        <v>10300</v>
      </c>
      <c r="M109" s="242"/>
      <c r="N109" s="242"/>
      <c r="O109" s="242"/>
      <c r="P109" s="242"/>
      <c r="Q109" s="242"/>
    </row>
    <row r="110" spans="1:17" ht="15" customHeight="1">
      <c r="A110" s="568" t="s">
        <v>48</v>
      </c>
      <c r="B110" s="569"/>
      <c r="C110" s="163">
        <v>620</v>
      </c>
      <c r="D110" s="19">
        <v>240</v>
      </c>
      <c r="E110" s="450">
        <v>620</v>
      </c>
      <c r="F110" s="450">
        <v>0</v>
      </c>
      <c r="G110" s="450">
        <v>0</v>
      </c>
      <c r="H110" s="450">
        <v>0</v>
      </c>
      <c r="I110" s="130">
        <v>620</v>
      </c>
      <c r="J110" s="320">
        <f>SUM(I110/C110)*100</f>
        <v>100</v>
      </c>
      <c r="K110" s="331">
        <v>620</v>
      </c>
      <c r="L110" s="332">
        <v>620</v>
      </c>
      <c r="M110" s="242"/>
      <c r="N110" s="242"/>
      <c r="O110" s="242"/>
      <c r="P110" s="242"/>
      <c r="Q110" s="242"/>
    </row>
    <row r="111" spans="1:17" ht="15" customHeight="1" thickBot="1">
      <c r="A111" s="566" t="s">
        <v>49</v>
      </c>
      <c r="B111" s="567"/>
      <c r="C111" s="162">
        <v>100</v>
      </c>
      <c r="D111" s="20">
        <v>0</v>
      </c>
      <c r="E111" s="449">
        <v>100</v>
      </c>
      <c r="F111" s="449">
        <v>0</v>
      </c>
      <c r="G111" s="449">
        <v>0</v>
      </c>
      <c r="H111" s="449">
        <v>0</v>
      </c>
      <c r="I111" s="131">
        <v>100</v>
      </c>
      <c r="J111" s="322">
        <f>SUM(I111/C111)*100</f>
        <v>100</v>
      </c>
      <c r="K111" s="329">
        <v>100</v>
      </c>
      <c r="L111" s="330">
        <v>100</v>
      </c>
      <c r="M111" s="242"/>
      <c r="N111" s="242"/>
      <c r="O111" s="242"/>
      <c r="P111" s="242"/>
      <c r="Q111" s="242"/>
    </row>
    <row r="112" spans="1:17" ht="7.5" customHeight="1" thickBot="1">
      <c r="A112" s="17"/>
      <c r="B112" s="17"/>
      <c r="C112" s="167"/>
      <c r="D112" s="21"/>
      <c r="E112" s="339"/>
      <c r="F112" s="339"/>
      <c r="G112" s="339"/>
      <c r="H112" s="339"/>
      <c r="I112" s="470"/>
      <c r="J112" s="324"/>
      <c r="K112" s="354"/>
      <c r="L112" s="354"/>
      <c r="M112" s="242"/>
      <c r="N112" s="242"/>
      <c r="O112" s="242"/>
      <c r="P112" s="242"/>
      <c r="Q112" s="242"/>
    </row>
    <row r="113" spans="1:17" ht="15.75" customHeight="1">
      <c r="A113" s="592" t="s">
        <v>27</v>
      </c>
      <c r="B113" s="593"/>
      <c r="C113" s="169">
        <f>SUM(C114+C115+C116+C117)</f>
        <v>9600</v>
      </c>
      <c r="D113" s="169">
        <f aca="true" t="shared" si="21" ref="D113:I113">SUM(D114+D115+D116+D117)</f>
        <v>2756</v>
      </c>
      <c r="E113" s="465">
        <f t="shared" si="21"/>
        <v>10030</v>
      </c>
      <c r="F113" s="169">
        <f t="shared" si="21"/>
        <v>0</v>
      </c>
      <c r="G113" s="169">
        <f t="shared" si="21"/>
        <v>0</v>
      </c>
      <c r="H113" s="169">
        <f t="shared" si="21"/>
        <v>0</v>
      </c>
      <c r="I113" s="169">
        <f t="shared" si="21"/>
        <v>10030</v>
      </c>
      <c r="J113" s="432">
        <f>SUM(I113/C113)*100</f>
        <v>104.47916666666666</v>
      </c>
      <c r="K113" s="27">
        <f>SUM(K114+K115+K116+K117)</f>
        <v>9600</v>
      </c>
      <c r="L113" s="206">
        <f>SUM(L114+L115+L116+L117)</f>
        <v>9600</v>
      </c>
      <c r="M113" s="242"/>
      <c r="N113" s="242"/>
      <c r="O113" s="242"/>
      <c r="P113" s="242"/>
      <c r="Q113" s="242"/>
    </row>
    <row r="114" spans="1:18" ht="15.75" customHeight="1">
      <c r="A114" s="568" t="s">
        <v>50</v>
      </c>
      <c r="B114" s="569"/>
      <c r="C114" s="163">
        <v>5000</v>
      </c>
      <c r="D114" s="19">
        <v>240</v>
      </c>
      <c r="E114" s="450">
        <v>5430</v>
      </c>
      <c r="F114" s="450">
        <v>0</v>
      </c>
      <c r="G114" s="450">
        <v>0</v>
      </c>
      <c r="H114" s="450">
        <v>0</v>
      </c>
      <c r="I114" s="130">
        <v>5430</v>
      </c>
      <c r="J114" s="320">
        <f>SUM(I114/C114)*100</f>
        <v>108.60000000000001</v>
      </c>
      <c r="K114" s="331">
        <v>5000</v>
      </c>
      <c r="L114" s="332">
        <v>5000</v>
      </c>
      <c r="M114" s="530"/>
      <c r="N114" s="531"/>
      <c r="O114" s="531"/>
      <c r="P114" s="531"/>
      <c r="Q114" s="531"/>
      <c r="R114" s="531"/>
    </row>
    <row r="115" spans="1:17" ht="15.75" customHeight="1">
      <c r="A115" s="568" t="s">
        <v>51</v>
      </c>
      <c r="B115" s="569"/>
      <c r="C115" s="163">
        <v>100</v>
      </c>
      <c r="D115" s="19">
        <v>26</v>
      </c>
      <c r="E115" s="450">
        <v>100</v>
      </c>
      <c r="F115" s="450">
        <v>0</v>
      </c>
      <c r="G115" s="450">
        <v>0</v>
      </c>
      <c r="H115" s="450">
        <v>0</v>
      </c>
      <c r="I115" s="130">
        <v>100</v>
      </c>
      <c r="J115" s="320">
        <f>SUM(I115/C115)*100</f>
        <v>100</v>
      </c>
      <c r="K115" s="331">
        <v>100</v>
      </c>
      <c r="L115" s="332">
        <v>100</v>
      </c>
      <c r="M115" s="242"/>
      <c r="N115" s="242"/>
      <c r="O115" s="242"/>
      <c r="P115" s="242"/>
      <c r="Q115" s="242"/>
    </row>
    <row r="116" spans="1:17" ht="14.25" customHeight="1">
      <c r="A116" s="568" t="s">
        <v>387</v>
      </c>
      <c r="B116" s="569"/>
      <c r="C116" s="163">
        <v>1500</v>
      </c>
      <c r="D116" s="19">
        <v>775</v>
      </c>
      <c r="E116" s="450">
        <v>1500</v>
      </c>
      <c r="F116" s="450">
        <v>0</v>
      </c>
      <c r="G116" s="450">
        <v>0</v>
      </c>
      <c r="H116" s="450">
        <v>0</v>
      </c>
      <c r="I116" s="130">
        <v>1500</v>
      </c>
      <c r="J116" s="320">
        <f>SUM(I116/C116)*100</f>
        <v>100</v>
      </c>
      <c r="K116" s="331">
        <v>1500</v>
      </c>
      <c r="L116" s="332">
        <v>1500</v>
      </c>
      <c r="M116" s="242"/>
      <c r="N116" s="242"/>
      <c r="O116" s="242"/>
      <c r="P116" s="242"/>
      <c r="Q116" s="242"/>
    </row>
    <row r="117" spans="1:17" ht="15.75" customHeight="1" thickBot="1">
      <c r="A117" s="584" t="s">
        <v>52</v>
      </c>
      <c r="B117" s="585"/>
      <c r="C117" s="162">
        <v>3000</v>
      </c>
      <c r="D117" s="20">
        <v>1715</v>
      </c>
      <c r="E117" s="449">
        <v>3000</v>
      </c>
      <c r="F117" s="449">
        <v>0</v>
      </c>
      <c r="G117" s="449">
        <v>0</v>
      </c>
      <c r="H117" s="449">
        <v>0</v>
      </c>
      <c r="I117" s="131">
        <v>3000</v>
      </c>
      <c r="J117" s="322">
        <f>SUM(I117/C117)*100</f>
        <v>100</v>
      </c>
      <c r="K117" s="329">
        <v>3000</v>
      </c>
      <c r="L117" s="330">
        <v>3000</v>
      </c>
      <c r="M117" s="242"/>
      <c r="N117" s="242"/>
      <c r="O117" s="242"/>
      <c r="P117" s="242"/>
      <c r="Q117" s="242"/>
    </row>
    <row r="118" spans="1:17" ht="11.25" customHeight="1" thickBot="1">
      <c r="A118" s="76"/>
      <c r="B118" s="76"/>
      <c r="C118" s="168"/>
      <c r="D118" s="22"/>
      <c r="E118" s="335"/>
      <c r="F118" s="335"/>
      <c r="G118" s="335"/>
      <c r="H118" s="335"/>
      <c r="I118" s="293"/>
      <c r="J118" s="340"/>
      <c r="K118" s="168"/>
      <c r="L118" s="22"/>
      <c r="M118" s="242"/>
      <c r="N118" s="242"/>
      <c r="O118" s="242"/>
      <c r="P118" s="242"/>
      <c r="Q118" s="242"/>
    </row>
    <row r="119" spans="1:17" ht="15.75" customHeight="1">
      <c r="A119" s="600" t="s">
        <v>53</v>
      </c>
      <c r="B119" s="601"/>
      <c r="C119" s="169">
        <f aca="true" t="shared" si="22" ref="C119:L119">SUM(C120)</f>
        <v>6000</v>
      </c>
      <c r="D119" s="464">
        <f t="shared" si="22"/>
        <v>2700</v>
      </c>
      <c r="E119" s="465">
        <f t="shared" si="22"/>
        <v>6000</v>
      </c>
      <c r="F119" s="465">
        <f t="shared" si="22"/>
        <v>0</v>
      </c>
      <c r="G119" s="465">
        <f t="shared" si="22"/>
        <v>0</v>
      </c>
      <c r="H119" s="465">
        <f t="shared" si="22"/>
        <v>0</v>
      </c>
      <c r="I119" s="169">
        <f t="shared" si="22"/>
        <v>6000</v>
      </c>
      <c r="J119" s="432">
        <f>SUM(I119/C119)*100</f>
        <v>100</v>
      </c>
      <c r="K119" s="169">
        <f t="shared" si="22"/>
        <v>6000</v>
      </c>
      <c r="L119" s="466">
        <f t="shared" si="22"/>
        <v>6000</v>
      </c>
      <c r="M119" s="242"/>
      <c r="N119" s="242"/>
      <c r="O119" s="242"/>
      <c r="P119" s="242"/>
      <c r="Q119" s="242"/>
    </row>
    <row r="120" spans="1:17" ht="15.75" customHeight="1" thickBot="1">
      <c r="A120" s="566" t="s">
        <v>54</v>
      </c>
      <c r="B120" s="567"/>
      <c r="C120" s="162">
        <v>6000</v>
      </c>
      <c r="D120" s="20">
        <v>2700</v>
      </c>
      <c r="E120" s="449">
        <v>6000</v>
      </c>
      <c r="F120" s="449">
        <v>0</v>
      </c>
      <c r="G120" s="449">
        <v>0</v>
      </c>
      <c r="H120" s="449">
        <v>0</v>
      </c>
      <c r="I120" s="131">
        <v>6000</v>
      </c>
      <c r="J120" s="322">
        <f>SUM(I120/C120)*100</f>
        <v>100</v>
      </c>
      <c r="K120" s="162">
        <v>6000</v>
      </c>
      <c r="L120" s="262">
        <v>6000</v>
      </c>
      <c r="M120" s="242"/>
      <c r="N120" s="242"/>
      <c r="O120" s="242"/>
      <c r="P120" s="242"/>
      <c r="Q120" s="242"/>
    </row>
    <row r="121" spans="1:17" ht="6" customHeight="1" thickBot="1">
      <c r="A121" s="76"/>
      <c r="B121" s="76"/>
      <c r="C121" s="168"/>
      <c r="D121" s="22"/>
      <c r="E121" s="335"/>
      <c r="F121" s="335"/>
      <c r="G121" s="335"/>
      <c r="H121" s="335"/>
      <c r="I121" s="336"/>
      <c r="J121" s="333"/>
      <c r="K121" s="168"/>
      <c r="L121" s="22"/>
      <c r="M121" s="242"/>
      <c r="N121" s="242"/>
      <c r="O121" s="7"/>
      <c r="P121" s="242"/>
      <c r="Q121" s="242"/>
    </row>
    <row r="122" spans="1:17" ht="29.25" customHeight="1" thickBot="1">
      <c r="A122" s="628" t="s">
        <v>64</v>
      </c>
      <c r="B122" s="629"/>
      <c r="C122" s="471">
        <f aca="true" t="shared" si="23" ref="C122:I122">SUM(C124+C130)</f>
        <v>298100</v>
      </c>
      <c r="D122" s="471">
        <f t="shared" si="23"/>
        <v>122955</v>
      </c>
      <c r="E122" s="471">
        <f t="shared" si="23"/>
        <v>0</v>
      </c>
      <c r="F122" s="471">
        <f t="shared" si="23"/>
        <v>0</v>
      </c>
      <c r="G122" s="471">
        <f t="shared" si="23"/>
        <v>118100</v>
      </c>
      <c r="H122" s="471">
        <f t="shared" si="23"/>
        <v>3000</v>
      </c>
      <c r="I122" s="471">
        <f t="shared" si="23"/>
        <v>121100</v>
      </c>
      <c r="J122" s="452">
        <f>SUM(I122/C122)*100</f>
        <v>40.62395169406239</v>
      </c>
      <c r="K122" s="205">
        <f>SUM(K124+K130)</f>
        <v>90000</v>
      </c>
      <c r="L122" s="205">
        <f>SUM(L124+L130)</f>
        <v>109500</v>
      </c>
      <c r="M122" s="242"/>
      <c r="N122" s="242"/>
      <c r="O122" s="242"/>
      <c r="P122" s="242"/>
      <c r="Q122" s="242"/>
    </row>
    <row r="123" spans="1:17" ht="12.75" customHeight="1" thickBot="1">
      <c r="A123" s="76"/>
      <c r="B123" s="76"/>
      <c r="C123" s="168"/>
      <c r="D123" s="22"/>
      <c r="E123" s="335"/>
      <c r="F123" s="335"/>
      <c r="G123" s="335"/>
      <c r="H123" s="335"/>
      <c r="I123" s="293"/>
      <c r="J123" s="340"/>
      <c r="K123" s="24"/>
      <c r="L123" s="24"/>
      <c r="M123" s="242"/>
      <c r="N123" s="242"/>
      <c r="O123" s="242"/>
      <c r="P123" s="242"/>
      <c r="Q123" s="242"/>
    </row>
    <row r="124" spans="1:17" ht="24.75" customHeight="1">
      <c r="A124" s="616" t="s">
        <v>62</v>
      </c>
      <c r="B124" s="617"/>
      <c r="C124" s="169">
        <f aca="true" t="shared" si="24" ref="C124:L124">SUM(C125)</f>
        <v>75000</v>
      </c>
      <c r="D124" s="464">
        <f t="shared" si="24"/>
        <v>58104</v>
      </c>
      <c r="E124" s="465">
        <f t="shared" si="24"/>
        <v>0</v>
      </c>
      <c r="F124" s="465">
        <f t="shared" si="24"/>
        <v>0</v>
      </c>
      <c r="G124" s="465">
        <f t="shared" si="24"/>
        <v>0</v>
      </c>
      <c r="H124" s="465">
        <f t="shared" si="24"/>
        <v>3000</v>
      </c>
      <c r="I124" s="169">
        <f t="shared" si="24"/>
        <v>3000</v>
      </c>
      <c r="J124" s="432">
        <f>SUM(I124/C124)*100</f>
        <v>4</v>
      </c>
      <c r="K124" s="27">
        <f t="shared" si="24"/>
        <v>0</v>
      </c>
      <c r="L124" s="206">
        <f t="shared" si="24"/>
        <v>0</v>
      </c>
      <c r="M124" s="242"/>
      <c r="N124" s="242"/>
      <c r="O124" s="242"/>
      <c r="P124" s="242"/>
      <c r="Q124" s="242"/>
    </row>
    <row r="125" spans="1:19" ht="24" customHeight="1" thickBot="1">
      <c r="A125" s="566" t="s">
        <v>329</v>
      </c>
      <c r="B125" s="567"/>
      <c r="C125" s="162">
        <v>75000</v>
      </c>
      <c r="D125" s="20">
        <v>58104</v>
      </c>
      <c r="E125" s="321">
        <v>0</v>
      </c>
      <c r="F125" s="321">
        <v>0</v>
      </c>
      <c r="G125" s="449">
        <v>0</v>
      </c>
      <c r="H125" s="449">
        <v>3000</v>
      </c>
      <c r="I125" s="131">
        <v>3000</v>
      </c>
      <c r="J125" s="322">
        <f>SUM(I125/C125)*100</f>
        <v>4</v>
      </c>
      <c r="K125" s="329">
        <v>0</v>
      </c>
      <c r="L125" s="330">
        <v>0</v>
      </c>
      <c r="M125" s="556"/>
      <c r="N125" s="557"/>
      <c r="O125" s="557"/>
      <c r="P125" s="557"/>
      <c r="Q125" s="557"/>
      <c r="R125" s="557"/>
      <c r="S125" s="557"/>
    </row>
    <row r="126" spans="1:17" ht="15.75" customHeight="1" thickBot="1">
      <c r="A126" s="8"/>
      <c r="B126" s="8"/>
      <c r="C126" s="3"/>
      <c r="D126" s="3"/>
      <c r="E126" s="3"/>
      <c r="F126" s="3"/>
      <c r="G126" s="3"/>
      <c r="H126" s="3" t="s">
        <v>92</v>
      </c>
      <c r="I126" s="3"/>
      <c r="J126" s="3"/>
      <c r="K126" s="242"/>
      <c r="L126" s="242"/>
      <c r="M126" s="242"/>
      <c r="N126" s="242"/>
      <c r="O126" s="242"/>
      <c r="P126" s="242"/>
      <c r="Q126" s="242"/>
    </row>
    <row r="127" spans="1:17" ht="30.75" customHeight="1" thickBot="1">
      <c r="A127" s="579" t="s">
        <v>352</v>
      </c>
      <c r="B127" s="578" t="s">
        <v>1</v>
      </c>
      <c r="C127" s="542" t="s">
        <v>378</v>
      </c>
      <c r="D127" s="542"/>
      <c r="E127" s="540" t="s">
        <v>477</v>
      </c>
      <c r="F127" s="540"/>
      <c r="G127" s="540"/>
      <c r="H127" s="540"/>
      <c r="I127" s="540"/>
      <c r="J127" s="541" t="s">
        <v>2</v>
      </c>
      <c r="K127" s="542" t="s">
        <v>416</v>
      </c>
      <c r="L127" s="542"/>
      <c r="M127" s="242"/>
      <c r="N127" s="242"/>
      <c r="O127" s="242"/>
      <c r="P127" s="242"/>
      <c r="Q127" s="242"/>
    </row>
    <row r="128" spans="1:17" ht="63" customHeight="1" thickBot="1">
      <c r="A128" s="579"/>
      <c r="B128" s="578"/>
      <c r="C128" s="421" t="s">
        <v>413</v>
      </c>
      <c r="D128" s="422" t="s">
        <v>414</v>
      </c>
      <c r="E128" s="423" t="s">
        <v>94</v>
      </c>
      <c r="F128" s="423" t="s">
        <v>101</v>
      </c>
      <c r="G128" s="423" t="s">
        <v>95</v>
      </c>
      <c r="H128" s="423" t="s">
        <v>100</v>
      </c>
      <c r="I128" s="421" t="s">
        <v>294</v>
      </c>
      <c r="J128" s="541"/>
      <c r="K128" s="424" t="s">
        <v>380</v>
      </c>
      <c r="L128" s="425" t="s">
        <v>412</v>
      </c>
      <c r="M128" s="242"/>
      <c r="N128" s="242"/>
      <c r="O128" s="242"/>
      <c r="P128" s="242"/>
      <c r="Q128" s="242"/>
    </row>
    <row r="129" spans="1:17" ht="15" thickBot="1">
      <c r="A129" s="426">
        <v>1</v>
      </c>
      <c r="B129" s="426">
        <v>2</v>
      </c>
      <c r="C129" s="427">
        <v>3</v>
      </c>
      <c r="D129" s="426">
        <v>4</v>
      </c>
      <c r="E129" s="426">
        <v>5</v>
      </c>
      <c r="F129" s="426">
        <v>6</v>
      </c>
      <c r="G129" s="426">
        <v>7</v>
      </c>
      <c r="H129" s="426">
        <v>8</v>
      </c>
      <c r="I129" s="427">
        <v>9</v>
      </c>
      <c r="J129" s="426" t="s">
        <v>295</v>
      </c>
      <c r="K129" s="427">
        <v>11</v>
      </c>
      <c r="L129" s="427">
        <v>12</v>
      </c>
      <c r="M129" s="242"/>
      <c r="N129" s="242"/>
      <c r="O129" s="242"/>
      <c r="P129" s="242"/>
      <c r="Q129" s="242"/>
    </row>
    <row r="130" spans="1:17" ht="27.75" customHeight="1">
      <c r="A130" s="616" t="s">
        <v>28</v>
      </c>
      <c r="B130" s="617"/>
      <c r="C130" s="169">
        <f aca="true" t="shared" si="25" ref="C130:I130">SUM(C131:C132)</f>
        <v>223100</v>
      </c>
      <c r="D130" s="169">
        <f t="shared" si="25"/>
        <v>64851</v>
      </c>
      <c r="E130" s="169">
        <f t="shared" si="25"/>
        <v>0</v>
      </c>
      <c r="F130" s="169">
        <f t="shared" si="25"/>
        <v>0</v>
      </c>
      <c r="G130" s="169">
        <f t="shared" si="25"/>
        <v>118100</v>
      </c>
      <c r="H130" s="169">
        <f t="shared" si="25"/>
        <v>0</v>
      </c>
      <c r="I130" s="169">
        <f t="shared" si="25"/>
        <v>118100</v>
      </c>
      <c r="J130" s="432">
        <f>SUM(I130/C130)*100</f>
        <v>52.9359031824294</v>
      </c>
      <c r="K130" s="27">
        <f>SUM(K131:K132)</f>
        <v>90000</v>
      </c>
      <c r="L130" s="27">
        <f>SUM(L131:L132)</f>
        <v>109500</v>
      </c>
      <c r="M130" s="242"/>
      <c r="N130" s="242"/>
      <c r="O130" s="242"/>
      <c r="P130" s="242"/>
      <c r="Q130" s="242"/>
    </row>
    <row r="131" spans="1:18" ht="24.75" customHeight="1">
      <c r="A131" s="568" t="s">
        <v>366</v>
      </c>
      <c r="B131" s="569"/>
      <c r="C131" s="163">
        <v>0</v>
      </c>
      <c r="D131" s="19">
        <v>0</v>
      </c>
      <c r="E131" s="325">
        <v>0</v>
      </c>
      <c r="F131" s="325">
        <v>0</v>
      </c>
      <c r="G131" s="450">
        <v>0</v>
      </c>
      <c r="H131" s="450">
        <v>0</v>
      </c>
      <c r="I131" s="130">
        <v>0</v>
      </c>
      <c r="J131" s="320">
        <v>0</v>
      </c>
      <c r="K131" s="331">
        <v>0</v>
      </c>
      <c r="L131" s="332">
        <v>19500</v>
      </c>
      <c r="M131" s="638"/>
      <c r="N131" s="639"/>
      <c r="O131" s="639"/>
      <c r="P131" s="639"/>
      <c r="Q131" s="639"/>
      <c r="R131" s="639"/>
    </row>
    <row r="132" spans="1:18" ht="27.75" customHeight="1" thickBot="1">
      <c r="A132" s="630" t="s">
        <v>69</v>
      </c>
      <c r="B132" s="631"/>
      <c r="C132" s="239">
        <v>223100</v>
      </c>
      <c r="D132" s="204">
        <v>64851</v>
      </c>
      <c r="E132" s="341">
        <v>0</v>
      </c>
      <c r="F132" s="341">
        <v>0</v>
      </c>
      <c r="G132" s="472">
        <v>118100</v>
      </c>
      <c r="H132" s="472">
        <v>0</v>
      </c>
      <c r="I132" s="239">
        <v>118100</v>
      </c>
      <c r="J132" s="342">
        <f>SUM(I132/C132)*100</f>
        <v>52.9359031824294</v>
      </c>
      <c r="K132" s="356">
        <v>90000</v>
      </c>
      <c r="L132" s="355">
        <v>90000</v>
      </c>
      <c r="M132" s="536"/>
      <c r="N132" s="537"/>
      <c r="O132" s="537"/>
      <c r="P132" s="537"/>
      <c r="Q132" s="537"/>
      <c r="R132" s="537"/>
    </row>
    <row r="133" spans="1:17" ht="18.75" customHeight="1" thickBot="1">
      <c r="A133" s="615" t="s">
        <v>29</v>
      </c>
      <c r="B133" s="615"/>
      <c r="C133" s="452">
        <f aca="true" t="shared" si="26" ref="C133:I133">SUM(C134+C136+C139)</f>
        <v>623590</v>
      </c>
      <c r="D133" s="452">
        <f t="shared" si="26"/>
        <v>533968</v>
      </c>
      <c r="E133" s="453">
        <f t="shared" si="26"/>
        <v>0</v>
      </c>
      <c r="F133" s="453">
        <f t="shared" si="26"/>
        <v>0</v>
      </c>
      <c r="G133" s="467">
        <f t="shared" si="26"/>
        <v>1472620</v>
      </c>
      <c r="H133" s="453">
        <f t="shared" si="26"/>
        <v>57000</v>
      </c>
      <c r="I133" s="452">
        <f t="shared" si="26"/>
        <v>1529620</v>
      </c>
      <c r="J133" s="493">
        <f>SUM(I133/C133)*100</f>
        <v>245.29258006061676</v>
      </c>
      <c r="K133" s="452">
        <f>SUM(K134+K136+K139)</f>
        <v>1070000</v>
      </c>
      <c r="L133" s="452">
        <f>SUM(L134+L136+L139)</f>
        <v>1070000</v>
      </c>
      <c r="M133" s="242"/>
      <c r="N133" s="242"/>
      <c r="O133" s="242"/>
      <c r="P133" s="242"/>
      <c r="Q133" s="242"/>
    </row>
    <row r="134" spans="1:18" ht="25.5" customHeight="1">
      <c r="A134" s="634" t="s">
        <v>296</v>
      </c>
      <c r="B134" s="635"/>
      <c r="C134" s="269">
        <f>SUM(C135)</f>
        <v>190000</v>
      </c>
      <c r="D134" s="270">
        <f aca="true" t="shared" si="27" ref="D134:L134">SUM(D135)</f>
        <v>177398</v>
      </c>
      <c r="E134" s="468">
        <f t="shared" si="27"/>
        <v>0</v>
      </c>
      <c r="F134" s="468">
        <f t="shared" si="27"/>
        <v>0</v>
      </c>
      <c r="G134" s="468">
        <f t="shared" si="27"/>
        <v>0</v>
      </c>
      <c r="H134" s="468">
        <f t="shared" si="27"/>
        <v>57000</v>
      </c>
      <c r="I134" s="269">
        <f t="shared" si="27"/>
        <v>57000</v>
      </c>
      <c r="J134" s="270">
        <f t="shared" si="27"/>
        <v>30</v>
      </c>
      <c r="K134" s="269">
        <f>SUM(K135)</f>
        <v>60000</v>
      </c>
      <c r="L134" s="271">
        <f t="shared" si="27"/>
        <v>60000</v>
      </c>
      <c r="M134" s="636"/>
      <c r="N134" s="637"/>
      <c r="O134" s="637"/>
      <c r="P134" s="637"/>
      <c r="Q134" s="637"/>
      <c r="R134" s="637"/>
    </row>
    <row r="135" spans="1:19" ht="24" customHeight="1">
      <c r="A135" s="613" t="s">
        <v>330</v>
      </c>
      <c r="B135" s="614"/>
      <c r="C135" s="130">
        <v>190000</v>
      </c>
      <c r="D135" s="132">
        <v>177398</v>
      </c>
      <c r="E135" s="325">
        <v>0</v>
      </c>
      <c r="F135" s="325">
        <v>0</v>
      </c>
      <c r="G135" s="450">
        <v>0</v>
      </c>
      <c r="H135" s="450">
        <v>57000</v>
      </c>
      <c r="I135" s="130">
        <v>57000</v>
      </c>
      <c r="J135" s="343">
        <f>SUM(I135/C135)*100</f>
        <v>30</v>
      </c>
      <c r="K135" s="130">
        <v>60000</v>
      </c>
      <c r="L135" s="266">
        <v>60000</v>
      </c>
      <c r="M135" s="536"/>
      <c r="N135" s="537"/>
      <c r="O135" s="537"/>
      <c r="P135" s="537"/>
      <c r="Q135" s="537"/>
      <c r="R135" s="537"/>
      <c r="S135" s="537"/>
    </row>
    <row r="136" spans="1:19" ht="24.75" customHeight="1">
      <c r="A136" s="632" t="s">
        <v>297</v>
      </c>
      <c r="B136" s="633"/>
      <c r="C136" s="176">
        <f>SUM(C137:C138)</f>
        <v>427020</v>
      </c>
      <c r="D136" s="176">
        <f aca="true" t="shared" si="28" ref="D136:I136">SUM(D137:D138)</f>
        <v>350000</v>
      </c>
      <c r="E136" s="176">
        <f t="shared" si="28"/>
        <v>0</v>
      </c>
      <c r="F136" s="176">
        <f t="shared" si="28"/>
        <v>0</v>
      </c>
      <c r="G136" s="176">
        <f t="shared" si="28"/>
        <v>1462620</v>
      </c>
      <c r="H136" s="176">
        <f t="shared" si="28"/>
        <v>0</v>
      </c>
      <c r="I136" s="176">
        <f t="shared" si="28"/>
        <v>1462620</v>
      </c>
      <c r="J136" s="440">
        <f>SUM(I136/C136)*100</f>
        <v>342.51791485176335</v>
      </c>
      <c r="K136" s="176">
        <f>SUM(K137:K138)</f>
        <v>1000000</v>
      </c>
      <c r="L136" s="176">
        <f>SUM(L137:L138)</f>
        <v>1000000</v>
      </c>
      <c r="M136" s="654"/>
      <c r="N136" s="655"/>
      <c r="O136" s="655"/>
      <c r="P136" s="655"/>
      <c r="Q136" s="655"/>
      <c r="R136" s="655"/>
      <c r="S136" s="655"/>
    </row>
    <row r="137" spans="1:18" ht="24" customHeight="1">
      <c r="A137" s="613" t="s">
        <v>67</v>
      </c>
      <c r="B137" s="614"/>
      <c r="C137" s="130">
        <v>374520</v>
      </c>
      <c r="D137" s="132">
        <v>0</v>
      </c>
      <c r="E137" s="325">
        <v>0</v>
      </c>
      <c r="F137" s="450">
        <v>0</v>
      </c>
      <c r="G137" s="450">
        <v>831120</v>
      </c>
      <c r="H137" s="450">
        <v>0</v>
      </c>
      <c r="I137" s="130">
        <v>831120</v>
      </c>
      <c r="J137" s="343">
        <f>SUM(I137/C137)*100</f>
        <v>221.9160525472605</v>
      </c>
      <c r="K137" s="130">
        <v>500000</v>
      </c>
      <c r="L137" s="266">
        <v>500000</v>
      </c>
      <c r="M137" s="646"/>
      <c r="N137" s="647"/>
      <c r="O137" s="647"/>
      <c r="P137" s="647"/>
      <c r="Q137" s="647"/>
      <c r="R137" s="647"/>
    </row>
    <row r="138" spans="1:17" ht="24.75" customHeight="1">
      <c r="A138" s="613" t="s">
        <v>66</v>
      </c>
      <c r="B138" s="614"/>
      <c r="C138" s="130">
        <v>52500</v>
      </c>
      <c r="D138" s="132">
        <v>350000</v>
      </c>
      <c r="E138" s="325">
        <v>0</v>
      </c>
      <c r="F138" s="450">
        <v>0</v>
      </c>
      <c r="G138" s="450">
        <v>631500</v>
      </c>
      <c r="H138" s="450">
        <v>0</v>
      </c>
      <c r="I138" s="130">
        <v>631500</v>
      </c>
      <c r="J138" s="343">
        <f>SUM(I138/C138)*100</f>
        <v>1202.857142857143</v>
      </c>
      <c r="K138" s="130">
        <v>500000</v>
      </c>
      <c r="L138" s="266">
        <v>500000</v>
      </c>
      <c r="M138" s="242"/>
      <c r="N138" s="7"/>
      <c r="O138" s="242"/>
      <c r="P138" s="242"/>
      <c r="Q138" s="242"/>
    </row>
    <row r="139" spans="1:17" ht="25.5" customHeight="1">
      <c r="A139" s="632" t="s">
        <v>63</v>
      </c>
      <c r="B139" s="633"/>
      <c r="C139" s="176">
        <f>SUM(C140)</f>
        <v>6570</v>
      </c>
      <c r="D139" s="32">
        <f aca="true" t="shared" si="29" ref="D139:L139">SUM(D140)</f>
        <v>6570</v>
      </c>
      <c r="E139" s="469">
        <f t="shared" si="29"/>
        <v>0</v>
      </c>
      <c r="F139" s="469">
        <f t="shared" si="29"/>
        <v>0</v>
      </c>
      <c r="G139" s="469">
        <f>SUM(G140)</f>
        <v>10000</v>
      </c>
      <c r="H139" s="469">
        <f t="shared" si="29"/>
        <v>0</v>
      </c>
      <c r="I139" s="176">
        <f>SUM(I140)</f>
        <v>10000</v>
      </c>
      <c r="J139" s="32">
        <f t="shared" si="29"/>
        <v>152.20700152207002</v>
      </c>
      <c r="K139" s="176">
        <f>SUM(K140)</f>
        <v>10000</v>
      </c>
      <c r="L139" s="265">
        <f t="shared" si="29"/>
        <v>10000</v>
      </c>
      <c r="M139" s="74"/>
      <c r="N139" s="242"/>
      <c r="O139" s="242"/>
      <c r="P139" s="242"/>
      <c r="Q139" s="242"/>
    </row>
    <row r="140" spans="1:18" ht="15" customHeight="1" thickBot="1">
      <c r="A140" s="618" t="s">
        <v>68</v>
      </c>
      <c r="B140" s="619"/>
      <c r="C140" s="239">
        <v>6570</v>
      </c>
      <c r="D140" s="240">
        <v>6570</v>
      </c>
      <c r="E140" s="341">
        <v>0</v>
      </c>
      <c r="F140" s="472">
        <v>0</v>
      </c>
      <c r="G140" s="472">
        <v>10000</v>
      </c>
      <c r="H140" s="472">
        <v>0</v>
      </c>
      <c r="I140" s="239">
        <v>10000</v>
      </c>
      <c r="J140" s="344">
        <f>SUM(I140/C140)*100</f>
        <v>152.20700152207002</v>
      </c>
      <c r="K140" s="239">
        <v>10000</v>
      </c>
      <c r="L140" s="272">
        <v>10000</v>
      </c>
      <c r="M140" s="650"/>
      <c r="N140" s="651"/>
      <c r="O140" s="651"/>
      <c r="P140" s="651"/>
      <c r="Q140" s="651"/>
      <c r="R140" s="651"/>
    </row>
    <row r="141" spans="1:19" ht="18" customHeight="1" thickBot="1">
      <c r="A141" s="615" t="s">
        <v>55</v>
      </c>
      <c r="B141" s="615"/>
      <c r="C141" s="452">
        <f aca="true" t="shared" si="30" ref="C141:I141">SUM(C142)</f>
        <v>470000</v>
      </c>
      <c r="D141" s="452">
        <f t="shared" si="30"/>
        <v>286155</v>
      </c>
      <c r="E141" s="453">
        <f t="shared" si="30"/>
        <v>0</v>
      </c>
      <c r="F141" s="453">
        <f t="shared" si="30"/>
        <v>370000</v>
      </c>
      <c r="G141" s="453">
        <f t="shared" si="30"/>
        <v>0</v>
      </c>
      <c r="H141" s="453">
        <f t="shared" si="30"/>
        <v>0</v>
      </c>
      <c r="I141" s="452">
        <f t="shared" si="30"/>
        <v>370000</v>
      </c>
      <c r="J141" s="452">
        <f>SUM(I141/C141)*100</f>
        <v>78.72340425531915</v>
      </c>
      <c r="K141" s="452">
        <f>SUM(K142)</f>
        <v>250000</v>
      </c>
      <c r="L141" s="452">
        <f>SUM(L142)</f>
        <v>250000</v>
      </c>
      <c r="M141" s="626"/>
      <c r="N141" s="627"/>
      <c r="O141" s="627"/>
      <c r="P141" s="627"/>
      <c r="Q141" s="627"/>
      <c r="R141" s="627"/>
      <c r="S141" s="627"/>
    </row>
    <row r="142" spans="1:18" ht="18" customHeight="1">
      <c r="A142" s="611" t="s">
        <v>103</v>
      </c>
      <c r="B142" s="612"/>
      <c r="C142" s="273">
        <v>470000</v>
      </c>
      <c r="D142" s="274">
        <v>286155</v>
      </c>
      <c r="E142" s="473">
        <v>0</v>
      </c>
      <c r="F142" s="473">
        <v>370000</v>
      </c>
      <c r="G142" s="473">
        <v>0</v>
      </c>
      <c r="H142" s="473">
        <v>0</v>
      </c>
      <c r="I142" s="474">
        <v>370000</v>
      </c>
      <c r="J142" s="345">
        <f>SUM(I142/C142)*100</f>
        <v>78.72340425531915</v>
      </c>
      <c r="K142" s="273">
        <v>250000</v>
      </c>
      <c r="L142" s="275">
        <v>250000</v>
      </c>
      <c r="M142" s="652"/>
      <c r="N142" s="653"/>
      <c r="O142" s="653"/>
      <c r="P142" s="653"/>
      <c r="Q142" s="653"/>
      <c r="R142" s="653"/>
    </row>
    <row r="143" spans="11:17" ht="47.25" customHeight="1">
      <c r="K143" s="242"/>
      <c r="L143" s="242"/>
      <c r="M143" s="242"/>
      <c r="N143" s="242"/>
      <c r="O143" s="242"/>
      <c r="P143" s="242"/>
      <c r="Q143" s="242"/>
    </row>
    <row r="144" spans="11:17" ht="13.5" customHeight="1">
      <c r="K144" s="242"/>
      <c r="L144" s="242"/>
      <c r="M144" s="242"/>
      <c r="N144" s="242"/>
      <c r="O144" s="242"/>
      <c r="P144" s="242"/>
      <c r="Q144" s="242"/>
    </row>
    <row r="145" spans="11:17" ht="12" customHeight="1">
      <c r="K145" s="242"/>
      <c r="L145" s="242"/>
      <c r="M145" s="242"/>
      <c r="N145" s="242"/>
      <c r="O145" s="242"/>
      <c r="P145" s="242"/>
      <c r="Q145" s="242"/>
    </row>
    <row r="146" spans="11:17" ht="21.75" customHeight="1">
      <c r="K146" s="242"/>
      <c r="L146" s="242"/>
      <c r="M146" s="242"/>
      <c r="N146" s="242"/>
      <c r="O146" s="242"/>
      <c r="P146" s="242"/>
      <c r="Q146" s="242"/>
    </row>
    <row r="147" spans="11:17" ht="24" customHeight="1">
      <c r="K147" s="242"/>
      <c r="L147" s="242"/>
      <c r="M147" s="242"/>
      <c r="N147" s="242"/>
      <c r="O147" s="242"/>
      <c r="P147" s="242"/>
      <c r="Q147" s="242"/>
    </row>
    <row r="148" spans="1:17" ht="24.75" customHeight="1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242"/>
      <c r="L148" s="242"/>
      <c r="M148" s="242"/>
      <c r="N148" s="242"/>
      <c r="O148" s="242"/>
      <c r="P148" s="242"/>
      <c r="Q148" s="242"/>
    </row>
    <row r="149" spans="1:17" ht="25.5" customHeight="1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242"/>
      <c r="L149" s="242"/>
      <c r="M149" s="242"/>
      <c r="N149" s="1"/>
      <c r="O149" s="1"/>
      <c r="P149" s="242"/>
      <c r="Q149" s="242"/>
    </row>
    <row r="150" spans="1:17" ht="21.75" customHeight="1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242"/>
      <c r="L150" s="242"/>
      <c r="M150" s="242"/>
      <c r="N150" s="242"/>
      <c r="O150" s="242"/>
      <c r="P150" s="242"/>
      <c r="Q150" s="242"/>
    </row>
    <row r="151" spans="1:17" ht="23.25" customHeight="1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242"/>
      <c r="L151" s="242"/>
      <c r="M151" s="242"/>
      <c r="N151" s="242"/>
      <c r="O151" s="242"/>
      <c r="P151" s="242"/>
      <c r="Q151" s="242"/>
    </row>
    <row r="152" spans="1:17" ht="24" customHeight="1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242"/>
      <c r="L152" s="242"/>
      <c r="M152" s="242"/>
      <c r="N152" s="242"/>
      <c r="O152" s="242"/>
      <c r="P152" s="242"/>
      <c r="Q152" s="242"/>
    </row>
    <row r="153" spans="1:17" ht="22.5" customHeight="1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242"/>
      <c r="L153" s="242"/>
      <c r="M153" s="242"/>
      <c r="N153" s="242"/>
      <c r="O153" s="242"/>
      <c r="P153" s="242"/>
      <c r="Q153" s="242"/>
    </row>
    <row r="154" spans="1:17" ht="24" customHeight="1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242"/>
      <c r="L154" s="242"/>
      <c r="M154" s="242"/>
      <c r="N154" s="242"/>
      <c r="O154" s="242"/>
      <c r="P154" s="242"/>
      <c r="Q154" s="242"/>
    </row>
    <row r="155" spans="1:17" ht="24" customHeight="1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242"/>
      <c r="L155" s="242"/>
      <c r="M155" s="242"/>
      <c r="N155" s="242"/>
      <c r="O155" s="242"/>
      <c r="P155" s="242"/>
      <c r="Q155" s="242"/>
    </row>
    <row r="156" spans="1:17" ht="15.75" customHeight="1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242"/>
      <c r="L156" s="242"/>
      <c r="M156" s="242"/>
      <c r="N156" s="242"/>
      <c r="O156" s="242"/>
      <c r="P156" s="242"/>
      <c r="Q156" s="242"/>
    </row>
    <row r="157" spans="1:17" ht="12" customHeight="1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242"/>
      <c r="L157" s="242"/>
      <c r="M157" s="242"/>
      <c r="N157" s="242"/>
      <c r="O157" s="242"/>
      <c r="P157" s="242"/>
      <c r="Q157" s="242"/>
    </row>
    <row r="158" spans="1:17" ht="12" customHeight="1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242"/>
      <c r="L158" s="242"/>
      <c r="M158" s="242"/>
      <c r="N158" s="242"/>
      <c r="O158" s="242"/>
      <c r="P158" s="242"/>
      <c r="Q158" s="242"/>
    </row>
    <row r="159" spans="1:17" ht="27" customHeight="1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242"/>
      <c r="L159" s="242"/>
      <c r="M159" s="242"/>
      <c r="N159" s="242"/>
      <c r="O159" s="242"/>
      <c r="P159" s="242"/>
      <c r="Q159" s="242"/>
    </row>
    <row r="160" spans="1:17" ht="26.25" customHeight="1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242"/>
      <c r="L160" s="242"/>
      <c r="M160" s="242"/>
      <c r="N160" s="242"/>
      <c r="O160" s="242"/>
      <c r="P160" s="242"/>
      <c r="Q160" s="242"/>
    </row>
    <row r="161" spans="1:12" ht="24" customHeight="1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242"/>
      <c r="L161" s="242"/>
    </row>
    <row r="162" spans="1:10" ht="23.25" customHeight="1">
      <c r="A162" s="16"/>
      <c r="B162" s="16"/>
      <c r="C162" s="16"/>
      <c r="D162" s="16"/>
      <c r="E162" s="16"/>
      <c r="F162" s="16"/>
      <c r="G162" s="16"/>
      <c r="H162" s="16"/>
      <c r="I162" s="16"/>
      <c r="J162" s="16"/>
    </row>
    <row r="163" spans="1:10" ht="26.25" customHeight="1">
      <c r="A163" s="16"/>
      <c r="B163" s="16"/>
      <c r="C163" s="16"/>
      <c r="D163" s="16"/>
      <c r="E163" s="16"/>
      <c r="F163" s="16"/>
      <c r="G163" s="16"/>
      <c r="H163" s="16"/>
      <c r="I163" s="16"/>
      <c r="J163" s="16"/>
    </row>
    <row r="164" spans="1:10" ht="15" customHeight="1">
      <c r="A164" s="16"/>
      <c r="B164" s="16"/>
      <c r="C164" s="16"/>
      <c r="D164" s="16"/>
      <c r="E164" s="16"/>
      <c r="F164" s="16"/>
      <c r="G164" s="16"/>
      <c r="H164" s="16"/>
      <c r="I164" s="16"/>
      <c r="J164" s="16"/>
    </row>
    <row r="165" spans="1:10" ht="15" customHeight="1">
      <c r="A165" s="16"/>
      <c r="B165" s="16"/>
      <c r="C165" s="16"/>
      <c r="D165" s="16"/>
      <c r="E165" s="16"/>
      <c r="F165" s="16"/>
      <c r="G165" s="16"/>
      <c r="H165" s="16"/>
      <c r="I165" s="16"/>
      <c r="J165" s="16"/>
    </row>
    <row r="166" spans="1:10" ht="15" customHeight="1">
      <c r="A166" s="16"/>
      <c r="B166" s="16"/>
      <c r="C166" s="16"/>
      <c r="D166" s="16"/>
      <c r="E166" s="16"/>
      <c r="F166" s="16"/>
      <c r="G166" s="16"/>
      <c r="H166" s="16"/>
      <c r="I166" s="16"/>
      <c r="J166" s="16"/>
    </row>
    <row r="167" spans="1:10" ht="15.75" customHeight="1">
      <c r="A167" s="16"/>
      <c r="B167" s="16"/>
      <c r="C167" s="16"/>
      <c r="D167" s="16"/>
      <c r="E167" s="16"/>
      <c r="F167" s="16"/>
      <c r="G167" s="16"/>
      <c r="H167" s="16"/>
      <c r="I167" s="16"/>
      <c r="J167" s="16"/>
    </row>
    <row r="168" spans="1:10" ht="14.25">
      <c r="A168" s="16"/>
      <c r="B168" s="16"/>
      <c r="C168" s="16"/>
      <c r="D168" s="16"/>
      <c r="E168" s="16"/>
      <c r="F168" s="16"/>
      <c r="G168" s="16"/>
      <c r="H168" s="16"/>
      <c r="I168" s="16"/>
      <c r="J168" s="16"/>
    </row>
    <row r="169" spans="1:10" ht="14.25">
      <c r="A169" s="16"/>
      <c r="B169" s="16"/>
      <c r="C169" s="16"/>
      <c r="D169" s="16"/>
      <c r="E169" s="16"/>
      <c r="F169" s="16"/>
      <c r="G169" s="16"/>
      <c r="H169" s="16"/>
      <c r="I169" s="16"/>
      <c r="J169" s="16"/>
    </row>
    <row r="170" spans="1:10" ht="14.25">
      <c r="A170" s="16"/>
      <c r="B170" s="16"/>
      <c r="C170" s="16"/>
      <c r="D170" s="16"/>
      <c r="E170" s="16"/>
      <c r="F170" s="16"/>
      <c r="G170" s="16"/>
      <c r="H170" s="16"/>
      <c r="I170" s="16"/>
      <c r="J170" s="16"/>
    </row>
    <row r="171" spans="1:10" ht="14.25">
      <c r="A171" s="16"/>
      <c r="B171" s="16"/>
      <c r="C171" s="16"/>
      <c r="D171" s="16"/>
      <c r="E171" s="16"/>
      <c r="F171" s="16"/>
      <c r="G171" s="16"/>
      <c r="H171" s="16"/>
      <c r="I171" s="16"/>
      <c r="J171" s="16"/>
    </row>
    <row r="172" spans="1:10" ht="14.25">
      <c r="A172" s="16"/>
      <c r="B172" s="16"/>
      <c r="C172" s="16"/>
      <c r="D172" s="16"/>
      <c r="E172" s="16"/>
      <c r="F172" s="16"/>
      <c r="G172" s="16"/>
      <c r="H172" s="16"/>
      <c r="I172" s="16"/>
      <c r="J172" s="16"/>
    </row>
    <row r="173" spans="1:10" ht="14.25">
      <c r="A173" s="16"/>
      <c r="B173" s="16"/>
      <c r="C173" s="16"/>
      <c r="D173" s="16"/>
      <c r="E173" s="16"/>
      <c r="F173" s="16"/>
      <c r="G173" s="16"/>
      <c r="H173" s="16"/>
      <c r="I173" s="16"/>
      <c r="J173" s="16"/>
    </row>
    <row r="174" spans="1:10" ht="14.25">
      <c r="A174" s="16"/>
      <c r="B174" s="16"/>
      <c r="C174" s="16"/>
      <c r="D174" s="16"/>
      <c r="E174" s="16"/>
      <c r="F174" s="16"/>
      <c r="G174" s="16"/>
      <c r="H174" s="16"/>
      <c r="I174" s="16"/>
      <c r="J174" s="16"/>
    </row>
    <row r="175" spans="1:10" ht="14.25">
      <c r="A175" s="16"/>
      <c r="B175" s="16"/>
      <c r="C175" s="16"/>
      <c r="D175" s="16"/>
      <c r="E175" s="16"/>
      <c r="F175" s="16"/>
      <c r="G175" s="16"/>
      <c r="H175" s="16"/>
      <c r="I175" s="16"/>
      <c r="J175" s="16"/>
    </row>
    <row r="176" spans="1:10" ht="14.25">
      <c r="A176" s="16"/>
      <c r="B176" s="16"/>
      <c r="C176" s="16"/>
      <c r="D176" s="16"/>
      <c r="E176" s="16"/>
      <c r="F176" s="16"/>
      <c r="G176" s="16"/>
      <c r="H176" s="16"/>
      <c r="I176" s="16"/>
      <c r="J176" s="16"/>
    </row>
    <row r="177" spans="1:10" ht="14.25">
      <c r="A177" s="16"/>
      <c r="B177" s="16"/>
      <c r="C177" s="16"/>
      <c r="D177" s="16"/>
      <c r="E177" s="16"/>
      <c r="F177" s="16"/>
      <c r="G177" s="16"/>
      <c r="H177" s="16"/>
      <c r="I177" s="16"/>
      <c r="J177" s="16"/>
    </row>
    <row r="178" spans="1:10" ht="14.25">
      <c r="A178" s="16"/>
      <c r="B178" s="16"/>
      <c r="C178" s="16"/>
      <c r="D178" s="16"/>
      <c r="E178" s="16"/>
      <c r="F178" s="16"/>
      <c r="G178" s="16"/>
      <c r="H178" s="16"/>
      <c r="I178" s="16"/>
      <c r="J178" s="16"/>
    </row>
    <row r="179" spans="1:10" ht="14.25">
      <c r="A179" s="16"/>
      <c r="B179" s="16"/>
      <c r="C179" s="16"/>
      <c r="D179" s="16"/>
      <c r="E179" s="16"/>
      <c r="F179" s="16"/>
      <c r="G179" s="16"/>
      <c r="H179" s="16"/>
      <c r="I179" s="16"/>
      <c r="J179" s="16"/>
    </row>
    <row r="180" spans="1:10" ht="14.25">
      <c r="A180" s="16"/>
      <c r="B180" s="16"/>
      <c r="C180" s="16"/>
      <c r="D180" s="16"/>
      <c r="E180" s="16"/>
      <c r="F180" s="16"/>
      <c r="G180" s="16"/>
      <c r="H180" s="16"/>
      <c r="I180" s="16"/>
      <c r="J180" s="16"/>
    </row>
    <row r="181" spans="1:10" ht="14.25">
      <c r="A181" s="16"/>
      <c r="B181" s="16"/>
      <c r="C181" s="16"/>
      <c r="D181" s="16"/>
      <c r="E181" s="16"/>
      <c r="F181" s="16"/>
      <c r="G181" s="16"/>
      <c r="H181" s="16"/>
      <c r="I181" s="16"/>
      <c r="J181" s="16"/>
    </row>
    <row r="182" spans="1:10" ht="14.25">
      <c r="A182" s="16"/>
      <c r="B182" s="16"/>
      <c r="C182" s="16"/>
      <c r="D182" s="16"/>
      <c r="E182" s="16"/>
      <c r="F182" s="16"/>
      <c r="G182" s="16"/>
      <c r="H182" s="16"/>
      <c r="I182" s="16"/>
      <c r="J182" s="16"/>
    </row>
    <row r="183" spans="1:10" ht="14.25">
      <c r="A183" s="16"/>
      <c r="B183" s="16"/>
      <c r="C183" s="16"/>
      <c r="D183" s="16"/>
      <c r="E183" s="16"/>
      <c r="F183" s="16"/>
      <c r="G183" s="16"/>
      <c r="H183" s="16"/>
      <c r="I183" s="16"/>
      <c r="J183" s="16"/>
    </row>
    <row r="184" spans="1:10" ht="14.25">
      <c r="A184" s="16"/>
      <c r="B184" s="16"/>
      <c r="C184" s="16"/>
      <c r="D184" s="16"/>
      <c r="E184" s="16"/>
      <c r="F184" s="16"/>
      <c r="G184" s="16"/>
      <c r="H184" s="16"/>
      <c r="I184" s="16"/>
      <c r="J184" s="16"/>
    </row>
    <row r="185" spans="1:10" ht="14.25">
      <c r="A185" s="16"/>
      <c r="B185" s="16"/>
      <c r="C185" s="16"/>
      <c r="D185" s="16"/>
      <c r="E185" s="16"/>
      <c r="F185" s="16"/>
      <c r="G185" s="16"/>
      <c r="H185" s="16"/>
      <c r="I185" s="16"/>
      <c r="J185" s="16"/>
    </row>
    <row r="186" spans="1:10" ht="14.25">
      <c r="A186" s="16"/>
      <c r="B186" s="16"/>
      <c r="C186" s="16"/>
      <c r="D186" s="16"/>
      <c r="E186" s="16"/>
      <c r="F186" s="16"/>
      <c r="G186" s="16"/>
      <c r="H186" s="16"/>
      <c r="I186" s="16"/>
      <c r="J186" s="16"/>
    </row>
    <row r="187" spans="1:10" ht="14.25">
      <c r="A187" s="16"/>
      <c r="B187" s="16"/>
      <c r="C187" s="16"/>
      <c r="D187" s="16"/>
      <c r="E187" s="16"/>
      <c r="F187" s="16"/>
      <c r="G187" s="16"/>
      <c r="H187" s="16"/>
      <c r="I187" s="16"/>
      <c r="J187" s="16"/>
    </row>
    <row r="188" spans="1:10" ht="14.25">
      <c r="A188" s="16"/>
      <c r="B188" s="16"/>
      <c r="C188" s="16"/>
      <c r="D188" s="16"/>
      <c r="E188" s="16"/>
      <c r="F188" s="16"/>
      <c r="G188" s="16"/>
      <c r="H188" s="16"/>
      <c r="I188" s="16"/>
      <c r="J188" s="16"/>
    </row>
    <row r="189" spans="1:10" ht="14.25">
      <c r="A189" s="16"/>
      <c r="B189" s="16"/>
      <c r="C189" s="16"/>
      <c r="D189" s="16"/>
      <c r="E189" s="16"/>
      <c r="F189" s="16"/>
      <c r="G189" s="16"/>
      <c r="H189" s="16"/>
      <c r="I189" s="16"/>
      <c r="J189" s="16"/>
    </row>
    <row r="190" spans="1:10" ht="14.25">
      <c r="A190" s="16"/>
      <c r="B190" s="16"/>
      <c r="C190" s="16"/>
      <c r="D190" s="16"/>
      <c r="E190" s="16"/>
      <c r="F190" s="16"/>
      <c r="G190" s="16"/>
      <c r="H190" s="16"/>
      <c r="I190" s="16"/>
      <c r="J190" s="16"/>
    </row>
    <row r="191" spans="1:10" ht="14.25">
      <c r="A191" s="16"/>
      <c r="B191" s="16"/>
      <c r="C191" s="16"/>
      <c r="D191" s="16"/>
      <c r="E191" s="16"/>
      <c r="F191" s="16"/>
      <c r="G191" s="16"/>
      <c r="H191" s="16"/>
      <c r="I191" s="16"/>
      <c r="J191" s="16"/>
    </row>
    <row r="192" spans="1:10" ht="14.25">
      <c r="A192" s="16"/>
      <c r="B192" s="16"/>
      <c r="C192" s="16"/>
      <c r="D192" s="16"/>
      <c r="E192" s="16"/>
      <c r="F192" s="16"/>
      <c r="G192" s="16"/>
      <c r="H192" s="16"/>
      <c r="I192" s="16"/>
      <c r="J192" s="16"/>
    </row>
    <row r="193" spans="1:10" ht="14.25">
      <c r="A193" s="16"/>
      <c r="B193" s="16"/>
      <c r="C193" s="16"/>
      <c r="D193" s="16"/>
      <c r="E193" s="16"/>
      <c r="F193" s="16"/>
      <c r="G193" s="16"/>
      <c r="H193" s="16"/>
      <c r="I193" s="16"/>
      <c r="J193" s="16"/>
    </row>
    <row r="194" spans="1:10" ht="14.25">
      <c r="A194" s="16"/>
      <c r="B194" s="16"/>
      <c r="C194" s="16"/>
      <c r="D194" s="16"/>
      <c r="E194" s="16"/>
      <c r="F194" s="16"/>
      <c r="G194" s="16"/>
      <c r="H194" s="16"/>
      <c r="I194" s="16"/>
      <c r="J194" s="16"/>
    </row>
    <row r="195" spans="1:10" ht="14.25">
      <c r="A195" s="16"/>
      <c r="B195" s="16"/>
      <c r="C195" s="16"/>
      <c r="D195" s="16"/>
      <c r="E195" s="16"/>
      <c r="F195" s="16"/>
      <c r="G195" s="16"/>
      <c r="H195" s="16"/>
      <c r="I195" s="16"/>
      <c r="J195" s="16"/>
    </row>
    <row r="196" spans="1:10" ht="14.25">
      <c r="A196" s="16"/>
      <c r="B196" s="16"/>
      <c r="C196" s="16"/>
      <c r="D196" s="16"/>
      <c r="E196" s="16"/>
      <c r="F196" s="16"/>
      <c r="G196" s="16"/>
      <c r="H196" s="16"/>
      <c r="I196" s="16"/>
      <c r="J196" s="16"/>
    </row>
    <row r="197" spans="1:10" ht="14.25">
      <c r="A197" s="16"/>
      <c r="B197" s="16"/>
      <c r="C197" s="16"/>
      <c r="D197" s="16"/>
      <c r="E197" s="16"/>
      <c r="F197" s="16"/>
      <c r="G197" s="16"/>
      <c r="H197" s="16"/>
      <c r="I197" s="16"/>
      <c r="J197" s="16"/>
    </row>
    <row r="198" spans="1:10" ht="14.25">
      <c r="A198" s="16"/>
      <c r="B198" s="16"/>
      <c r="C198" s="16"/>
      <c r="D198" s="16"/>
      <c r="E198" s="16"/>
      <c r="F198" s="16"/>
      <c r="G198" s="16"/>
      <c r="H198" s="16"/>
      <c r="I198" s="16"/>
      <c r="J198" s="16"/>
    </row>
    <row r="199" spans="1:10" ht="14.25">
      <c r="A199" s="16"/>
      <c r="B199" s="16"/>
      <c r="C199" s="16"/>
      <c r="D199" s="16"/>
      <c r="E199" s="16"/>
      <c r="F199" s="16"/>
      <c r="G199" s="16"/>
      <c r="H199" s="16"/>
      <c r="I199" s="16"/>
      <c r="J199" s="16"/>
    </row>
    <row r="200" spans="1:10" ht="14.25">
      <c r="A200" s="16"/>
      <c r="B200" s="16"/>
      <c r="C200" s="16"/>
      <c r="D200" s="16"/>
      <c r="E200" s="16"/>
      <c r="F200" s="16"/>
      <c r="G200" s="16"/>
      <c r="H200" s="16"/>
      <c r="I200" s="16"/>
      <c r="J200" s="16"/>
    </row>
    <row r="201" spans="1:10" ht="14.25">
      <c r="A201" s="16"/>
      <c r="B201" s="16"/>
      <c r="C201" s="16"/>
      <c r="D201" s="16"/>
      <c r="E201" s="16"/>
      <c r="F201" s="16"/>
      <c r="G201" s="16"/>
      <c r="H201" s="16"/>
      <c r="I201" s="16"/>
      <c r="J201" s="16"/>
    </row>
    <row r="202" spans="1:10" ht="14.25">
      <c r="A202" s="16"/>
      <c r="B202" s="16"/>
      <c r="C202" s="16"/>
      <c r="D202" s="16"/>
      <c r="E202" s="16"/>
      <c r="F202" s="16"/>
      <c r="G202" s="16"/>
      <c r="H202" s="16"/>
      <c r="I202" s="16"/>
      <c r="J202" s="16"/>
    </row>
    <row r="203" spans="1:10" ht="14.25">
      <c r="A203" s="16"/>
      <c r="B203" s="16"/>
      <c r="C203" s="16"/>
      <c r="D203" s="16"/>
      <c r="E203" s="16"/>
      <c r="F203" s="16"/>
      <c r="G203" s="16"/>
      <c r="H203" s="16"/>
      <c r="I203" s="16"/>
      <c r="J203" s="16"/>
    </row>
    <row r="204" spans="1:10" ht="14.25">
      <c r="A204" s="16"/>
      <c r="B204" s="16"/>
      <c r="C204" s="16"/>
      <c r="D204" s="16"/>
      <c r="E204" s="16"/>
      <c r="F204" s="16"/>
      <c r="G204" s="16"/>
      <c r="H204" s="16"/>
      <c r="I204" s="16"/>
      <c r="J204" s="16"/>
    </row>
    <row r="205" spans="1:10" ht="14.25">
      <c r="A205" s="16"/>
      <c r="B205" s="16"/>
      <c r="C205" s="16"/>
      <c r="D205" s="16"/>
      <c r="E205" s="16"/>
      <c r="F205" s="16"/>
      <c r="G205" s="16"/>
      <c r="H205" s="16"/>
      <c r="I205" s="16"/>
      <c r="J205" s="16"/>
    </row>
    <row r="206" spans="1:10" ht="14.25">
      <c r="A206" s="16"/>
      <c r="B206" s="16"/>
      <c r="C206" s="16"/>
      <c r="D206" s="16"/>
      <c r="E206" s="16"/>
      <c r="F206" s="16"/>
      <c r="G206" s="16"/>
      <c r="H206" s="16"/>
      <c r="I206" s="16"/>
      <c r="J206" s="16"/>
    </row>
    <row r="207" spans="1:10" ht="14.25">
      <c r="A207" s="16"/>
      <c r="B207" s="16"/>
      <c r="C207" s="16"/>
      <c r="D207" s="16"/>
      <c r="E207" s="16"/>
      <c r="F207" s="16"/>
      <c r="G207" s="16"/>
      <c r="H207" s="16"/>
      <c r="I207" s="16"/>
      <c r="J207" s="16"/>
    </row>
    <row r="208" spans="1:10" ht="14.25">
      <c r="A208" s="16"/>
      <c r="B208" s="16"/>
      <c r="C208" s="16"/>
      <c r="D208" s="16"/>
      <c r="E208" s="16"/>
      <c r="F208" s="16"/>
      <c r="G208" s="16"/>
      <c r="H208" s="16"/>
      <c r="I208" s="16"/>
      <c r="J208" s="16"/>
    </row>
    <row r="209" spans="1:10" ht="14.25">
      <c r="A209" s="16"/>
      <c r="B209" s="16"/>
      <c r="C209" s="16"/>
      <c r="D209" s="16"/>
      <c r="E209" s="16"/>
      <c r="F209" s="16"/>
      <c r="G209" s="16"/>
      <c r="H209" s="16"/>
      <c r="I209" s="16"/>
      <c r="J209" s="16"/>
    </row>
    <row r="210" spans="1:10" ht="14.25">
      <c r="A210" s="16"/>
      <c r="B210" s="16"/>
      <c r="C210" s="16"/>
      <c r="D210" s="16"/>
      <c r="E210" s="16"/>
      <c r="F210" s="16"/>
      <c r="G210" s="16"/>
      <c r="H210" s="16"/>
      <c r="I210" s="16"/>
      <c r="J210" s="16"/>
    </row>
    <row r="211" spans="1:10" ht="14.25">
      <c r="A211" s="16"/>
      <c r="B211" s="16"/>
      <c r="C211" s="16"/>
      <c r="D211" s="16"/>
      <c r="E211" s="16"/>
      <c r="F211" s="16"/>
      <c r="G211" s="16"/>
      <c r="H211" s="16"/>
      <c r="I211" s="16"/>
      <c r="J211" s="16"/>
    </row>
    <row r="212" spans="1:10" ht="14.25">
      <c r="A212" s="16"/>
      <c r="B212" s="16"/>
      <c r="C212" s="16"/>
      <c r="D212" s="16"/>
      <c r="E212" s="16"/>
      <c r="F212" s="16"/>
      <c r="G212" s="16"/>
      <c r="H212" s="16"/>
      <c r="I212" s="16"/>
      <c r="J212" s="16"/>
    </row>
    <row r="213" spans="1:10" ht="14.25">
      <c r="A213" s="16"/>
      <c r="B213" s="16"/>
      <c r="C213" s="16"/>
      <c r="D213" s="16"/>
      <c r="E213" s="16"/>
      <c r="F213" s="16"/>
      <c r="G213" s="16"/>
      <c r="H213" s="16"/>
      <c r="I213" s="16"/>
      <c r="J213" s="16"/>
    </row>
    <row r="214" spans="1:10" ht="14.25">
      <c r="A214" s="16"/>
      <c r="B214" s="16"/>
      <c r="C214" s="16"/>
      <c r="D214" s="16"/>
      <c r="E214" s="16"/>
      <c r="F214" s="16"/>
      <c r="G214" s="16"/>
      <c r="H214" s="16"/>
      <c r="I214" s="16"/>
      <c r="J214" s="16"/>
    </row>
    <row r="215" spans="1:10" ht="14.25">
      <c r="A215" s="16"/>
      <c r="B215" s="16"/>
      <c r="C215" s="16"/>
      <c r="D215" s="16"/>
      <c r="E215" s="16"/>
      <c r="F215" s="16"/>
      <c r="G215" s="16"/>
      <c r="H215" s="16"/>
      <c r="I215" s="16"/>
      <c r="J215" s="16"/>
    </row>
    <row r="216" spans="1:10" ht="14.25">
      <c r="A216" s="16"/>
      <c r="B216" s="16"/>
      <c r="C216" s="16"/>
      <c r="D216" s="16"/>
      <c r="E216" s="16"/>
      <c r="F216" s="16"/>
      <c r="G216" s="16"/>
      <c r="H216" s="16"/>
      <c r="I216" s="16"/>
      <c r="J216" s="16"/>
    </row>
    <row r="217" spans="1:10" ht="14.25">
      <c r="A217" s="16"/>
      <c r="B217" s="16"/>
      <c r="C217" s="16"/>
      <c r="D217" s="16"/>
      <c r="E217" s="16"/>
      <c r="F217" s="16"/>
      <c r="G217" s="16"/>
      <c r="H217" s="16"/>
      <c r="I217" s="16"/>
      <c r="J217" s="16"/>
    </row>
    <row r="218" spans="1:10" ht="14.25">
      <c r="A218" s="16"/>
      <c r="B218" s="16"/>
      <c r="C218" s="16"/>
      <c r="D218" s="16"/>
      <c r="E218" s="16"/>
      <c r="F218" s="16"/>
      <c r="G218" s="16"/>
      <c r="H218" s="16"/>
      <c r="I218" s="16"/>
      <c r="J218" s="16"/>
    </row>
    <row r="219" spans="1:10" ht="14.25">
      <c r="A219" s="16"/>
      <c r="B219" s="16"/>
      <c r="C219" s="16"/>
      <c r="D219" s="16"/>
      <c r="E219" s="16"/>
      <c r="F219" s="16"/>
      <c r="G219" s="16"/>
      <c r="H219" s="16"/>
      <c r="I219" s="16"/>
      <c r="J219" s="16"/>
    </row>
    <row r="220" spans="1:10" ht="14.25">
      <c r="A220" s="16"/>
      <c r="B220" s="16"/>
      <c r="C220" s="16"/>
      <c r="D220" s="16"/>
      <c r="E220" s="16"/>
      <c r="F220" s="16"/>
      <c r="G220" s="16"/>
      <c r="H220" s="16"/>
      <c r="I220" s="16"/>
      <c r="J220" s="16"/>
    </row>
    <row r="221" spans="1:10" ht="14.25">
      <c r="A221" s="16"/>
      <c r="B221" s="16"/>
      <c r="C221" s="16"/>
      <c r="D221" s="16"/>
      <c r="E221" s="16"/>
      <c r="F221" s="16"/>
      <c r="G221" s="16"/>
      <c r="H221" s="16"/>
      <c r="I221" s="16"/>
      <c r="J221" s="16"/>
    </row>
    <row r="222" spans="1:10" ht="14.25">
      <c r="A222" s="16"/>
      <c r="B222" s="16"/>
      <c r="C222" s="16"/>
      <c r="D222" s="16"/>
      <c r="E222" s="16"/>
      <c r="F222" s="16"/>
      <c r="G222" s="16"/>
      <c r="H222" s="16"/>
      <c r="I222" s="16"/>
      <c r="J222" s="16"/>
    </row>
    <row r="223" spans="1:10" ht="14.25">
      <c r="A223" s="16"/>
      <c r="B223" s="16"/>
      <c r="C223" s="16"/>
      <c r="D223" s="16"/>
      <c r="E223" s="16"/>
      <c r="F223" s="16"/>
      <c r="G223" s="16"/>
      <c r="H223" s="16"/>
      <c r="I223" s="16"/>
      <c r="J223" s="16"/>
    </row>
    <row r="224" spans="1:10" ht="14.25">
      <c r="A224" s="16"/>
      <c r="B224" s="16"/>
      <c r="C224" s="16"/>
      <c r="D224" s="16"/>
      <c r="E224" s="16"/>
      <c r="F224" s="16"/>
      <c r="G224" s="16"/>
      <c r="H224" s="16"/>
      <c r="I224" s="16"/>
      <c r="J224" s="16"/>
    </row>
    <row r="225" spans="1:10" ht="14.25">
      <c r="A225" s="16"/>
      <c r="B225" s="16"/>
      <c r="C225" s="16"/>
      <c r="D225" s="16"/>
      <c r="E225" s="16"/>
      <c r="F225" s="16"/>
      <c r="G225" s="16"/>
      <c r="H225" s="16"/>
      <c r="I225" s="16"/>
      <c r="J225" s="16"/>
    </row>
    <row r="226" spans="1:10" ht="14.25">
      <c r="A226" s="16"/>
      <c r="B226" s="16"/>
      <c r="C226" s="16"/>
      <c r="D226" s="16"/>
      <c r="E226" s="16"/>
      <c r="F226" s="16"/>
      <c r="G226" s="16"/>
      <c r="H226" s="16"/>
      <c r="I226" s="16"/>
      <c r="J226" s="16"/>
    </row>
    <row r="227" spans="1:10" ht="14.25">
      <c r="A227" s="16"/>
      <c r="B227" s="16"/>
      <c r="C227" s="16"/>
      <c r="D227" s="16"/>
      <c r="E227" s="16"/>
      <c r="F227" s="16"/>
      <c r="G227" s="16"/>
      <c r="H227" s="16"/>
      <c r="I227" s="16"/>
      <c r="J227" s="16"/>
    </row>
    <row r="228" spans="1:10" ht="14.25">
      <c r="A228" s="16"/>
      <c r="B228" s="16"/>
      <c r="C228" s="16"/>
      <c r="D228" s="16"/>
      <c r="E228" s="16"/>
      <c r="F228" s="16"/>
      <c r="G228" s="16"/>
      <c r="H228" s="16"/>
      <c r="I228" s="16"/>
      <c r="J228" s="16"/>
    </row>
    <row r="229" spans="1:10" ht="14.25">
      <c r="A229" s="16"/>
      <c r="B229" s="16"/>
      <c r="C229" s="16"/>
      <c r="D229" s="16"/>
      <c r="E229" s="16"/>
      <c r="F229" s="16"/>
      <c r="G229" s="16"/>
      <c r="H229" s="16"/>
      <c r="I229" s="16"/>
      <c r="J229" s="16"/>
    </row>
    <row r="230" spans="1:10" ht="14.25">
      <c r="A230" s="16"/>
      <c r="B230" s="16"/>
      <c r="C230" s="16"/>
      <c r="D230" s="16"/>
      <c r="E230" s="16"/>
      <c r="F230" s="16"/>
      <c r="G230" s="16"/>
      <c r="H230" s="16"/>
      <c r="I230" s="16"/>
      <c r="J230" s="16"/>
    </row>
    <row r="231" spans="1:10" ht="14.25">
      <c r="A231" s="16"/>
      <c r="B231" s="16"/>
      <c r="C231" s="16"/>
      <c r="D231" s="16"/>
      <c r="E231" s="16"/>
      <c r="F231" s="16"/>
      <c r="G231" s="16"/>
      <c r="H231" s="16"/>
      <c r="I231" s="16"/>
      <c r="J231" s="16"/>
    </row>
    <row r="232" spans="1:10" ht="14.25">
      <c r="A232" s="16"/>
      <c r="B232" s="16"/>
      <c r="C232" s="16"/>
      <c r="D232" s="16"/>
      <c r="E232" s="16"/>
      <c r="F232" s="16"/>
      <c r="G232" s="16"/>
      <c r="H232" s="16"/>
      <c r="I232" s="16"/>
      <c r="J232" s="16"/>
    </row>
    <row r="233" spans="1:10" ht="14.25">
      <c r="A233" s="16"/>
      <c r="B233" s="16"/>
      <c r="C233" s="16"/>
      <c r="D233" s="16"/>
      <c r="E233" s="16"/>
      <c r="F233" s="16"/>
      <c r="G233" s="16"/>
      <c r="H233" s="16"/>
      <c r="I233" s="16"/>
      <c r="J233" s="16"/>
    </row>
    <row r="234" spans="1:10" ht="14.25">
      <c r="A234" s="16"/>
      <c r="B234" s="16"/>
      <c r="C234" s="16"/>
      <c r="D234" s="16"/>
      <c r="E234" s="16"/>
      <c r="F234" s="16"/>
      <c r="G234" s="16"/>
      <c r="H234" s="16"/>
      <c r="I234" s="16"/>
      <c r="J234" s="16"/>
    </row>
    <row r="235" spans="1:10" ht="14.25">
      <c r="A235" s="16"/>
      <c r="B235" s="16"/>
      <c r="C235" s="16"/>
      <c r="D235" s="16"/>
      <c r="E235" s="16"/>
      <c r="F235" s="16"/>
      <c r="G235" s="16"/>
      <c r="H235" s="16"/>
      <c r="I235" s="16"/>
      <c r="J235" s="16"/>
    </row>
    <row r="236" spans="1:10" ht="14.25">
      <c r="A236" s="16"/>
      <c r="B236" s="16"/>
      <c r="C236" s="16"/>
      <c r="D236" s="16"/>
      <c r="E236" s="16"/>
      <c r="F236" s="16"/>
      <c r="G236" s="16"/>
      <c r="H236" s="16"/>
      <c r="I236" s="16"/>
      <c r="J236" s="16"/>
    </row>
    <row r="237" spans="1:10" ht="14.25">
      <c r="A237" s="16"/>
      <c r="B237" s="16"/>
      <c r="C237" s="16"/>
      <c r="D237" s="16"/>
      <c r="E237" s="16"/>
      <c r="F237" s="16"/>
      <c r="G237" s="16"/>
      <c r="H237" s="16"/>
      <c r="I237" s="16"/>
      <c r="J237" s="16"/>
    </row>
    <row r="238" spans="1:10" ht="14.25">
      <c r="A238" s="16"/>
      <c r="B238" s="16"/>
      <c r="C238" s="16"/>
      <c r="D238" s="16"/>
      <c r="E238" s="16"/>
      <c r="F238" s="16"/>
      <c r="G238" s="16"/>
      <c r="H238" s="16"/>
      <c r="I238" s="16"/>
      <c r="J238" s="16"/>
    </row>
    <row r="239" spans="1:10" ht="14.25">
      <c r="A239" s="16"/>
      <c r="B239" s="16"/>
      <c r="C239" s="16"/>
      <c r="D239" s="16"/>
      <c r="E239" s="16"/>
      <c r="F239" s="16"/>
      <c r="G239" s="16"/>
      <c r="H239" s="16"/>
      <c r="I239" s="16"/>
      <c r="J239" s="16"/>
    </row>
    <row r="240" spans="1:10" ht="14.25">
      <c r="A240" s="16"/>
      <c r="B240" s="16"/>
      <c r="C240" s="16"/>
      <c r="D240" s="16"/>
      <c r="E240" s="16"/>
      <c r="F240" s="16"/>
      <c r="G240" s="16"/>
      <c r="H240" s="16"/>
      <c r="I240" s="16"/>
      <c r="J240" s="16"/>
    </row>
    <row r="241" spans="1:10" ht="14.25">
      <c r="A241" s="16"/>
      <c r="B241" s="16"/>
      <c r="C241" s="16"/>
      <c r="D241" s="16"/>
      <c r="E241" s="16"/>
      <c r="F241" s="16"/>
      <c r="G241" s="16"/>
      <c r="H241" s="16"/>
      <c r="I241" s="16"/>
      <c r="J241" s="16"/>
    </row>
    <row r="242" spans="1:10" ht="14.25">
      <c r="A242" s="16"/>
      <c r="B242" s="16"/>
      <c r="C242" s="16"/>
      <c r="D242" s="16"/>
      <c r="E242" s="16"/>
      <c r="F242" s="16"/>
      <c r="G242" s="16"/>
      <c r="H242" s="16"/>
      <c r="I242" s="16"/>
      <c r="J242" s="16"/>
    </row>
    <row r="243" spans="1:10" ht="14.25">
      <c r="A243" s="16"/>
      <c r="B243" s="16"/>
      <c r="C243" s="16"/>
      <c r="D243" s="16"/>
      <c r="E243" s="16"/>
      <c r="F243" s="16"/>
      <c r="G243" s="16"/>
      <c r="H243" s="16"/>
      <c r="I243" s="16"/>
      <c r="J243" s="16"/>
    </row>
    <row r="244" spans="1:10" ht="14.25">
      <c r="A244" s="16"/>
      <c r="B244" s="16"/>
      <c r="C244" s="16"/>
      <c r="D244" s="16"/>
      <c r="E244" s="16"/>
      <c r="F244" s="16"/>
      <c r="G244" s="16"/>
      <c r="H244" s="16"/>
      <c r="I244" s="16"/>
      <c r="J244" s="16"/>
    </row>
    <row r="245" spans="1:10" ht="14.25">
      <c r="A245" s="16"/>
      <c r="B245" s="16"/>
      <c r="C245" s="16"/>
      <c r="D245" s="16"/>
      <c r="E245" s="16"/>
      <c r="F245" s="16"/>
      <c r="G245" s="16"/>
      <c r="H245" s="16"/>
      <c r="I245" s="16"/>
      <c r="J245" s="16"/>
    </row>
    <row r="246" spans="1:10" ht="14.25">
      <c r="A246" s="16"/>
      <c r="B246" s="16"/>
      <c r="C246" s="16"/>
      <c r="D246" s="16"/>
      <c r="E246" s="16"/>
      <c r="F246" s="16"/>
      <c r="G246" s="16"/>
      <c r="H246" s="16"/>
      <c r="I246" s="16"/>
      <c r="J246" s="16"/>
    </row>
    <row r="247" spans="1:10" ht="14.25">
      <c r="A247" s="16"/>
      <c r="B247" s="16"/>
      <c r="C247" s="16"/>
      <c r="D247" s="16"/>
      <c r="E247" s="16"/>
      <c r="F247" s="16"/>
      <c r="G247" s="16"/>
      <c r="H247" s="16"/>
      <c r="I247" s="16"/>
      <c r="J247" s="16"/>
    </row>
    <row r="248" spans="1:10" ht="14.25">
      <c r="A248" s="16"/>
      <c r="B248" s="16"/>
      <c r="C248" s="16"/>
      <c r="D248" s="16"/>
      <c r="E248" s="16"/>
      <c r="F248" s="16"/>
      <c r="G248" s="16"/>
      <c r="H248" s="16"/>
      <c r="I248" s="16"/>
      <c r="J248" s="16"/>
    </row>
    <row r="249" spans="1:10" ht="14.25">
      <c r="A249" s="16"/>
      <c r="B249" s="16"/>
      <c r="C249" s="16"/>
      <c r="D249" s="16"/>
      <c r="E249" s="16"/>
      <c r="F249" s="16"/>
      <c r="G249" s="16"/>
      <c r="H249" s="16"/>
      <c r="I249" s="16"/>
      <c r="J249" s="16"/>
    </row>
    <row r="250" spans="1:10" ht="14.25">
      <c r="A250" s="16"/>
      <c r="B250" s="16"/>
      <c r="C250" s="16"/>
      <c r="D250" s="16"/>
      <c r="E250" s="16"/>
      <c r="F250" s="16"/>
      <c r="G250" s="16"/>
      <c r="H250" s="16"/>
      <c r="I250" s="16"/>
      <c r="J250" s="16"/>
    </row>
    <row r="251" spans="1:10" ht="14.25">
      <c r="A251" s="16"/>
      <c r="B251" s="16"/>
      <c r="C251" s="16"/>
      <c r="D251" s="16"/>
      <c r="E251" s="16"/>
      <c r="F251" s="16"/>
      <c r="G251" s="16"/>
      <c r="H251" s="16"/>
      <c r="I251" s="16"/>
      <c r="J251" s="16"/>
    </row>
    <row r="252" spans="1:10" ht="14.25">
      <c r="A252" s="16"/>
      <c r="B252" s="16"/>
      <c r="C252" s="16"/>
      <c r="D252" s="16"/>
      <c r="E252" s="16"/>
      <c r="F252" s="16"/>
      <c r="G252" s="16"/>
      <c r="H252" s="16"/>
      <c r="I252" s="16"/>
      <c r="J252" s="16"/>
    </row>
    <row r="253" spans="1:10" ht="14.25">
      <c r="A253" s="16"/>
      <c r="B253" s="16"/>
      <c r="C253" s="16"/>
      <c r="D253" s="16"/>
      <c r="E253" s="16"/>
      <c r="F253" s="16"/>
      <c r="G253" s="16"/>
      <c r="H253" s="16"/>
      <c r="I253" s="16"/>
      <c r="J253" s="16"/>
    </row>
    <row r="254" spans="1:10" ht="14.25">
      <c r="A254" s="16"/>
      <c r="B254" s="16"/>
      <c r="C254" s="16"/>
      <c r="D254" s="16"/>
      <c r="E254" s="16"/>
      <c r="F254" s="16"/>
      <c r="G254" s="16"/>
      <c r="H254" s="16"/>
      <c r="I254" s="16"/>
      <c r="J254" s="16"/>
    </row>
    <row r="255" spans="1:10" ht="14.25">
      <c r="A255" s="16"/>
      <c r="B255" s="16"/>
      <c r="C255" s="16"/>
      <c r="D255" s="16"/>
      <c r="E255" s="16"/>
      <c r="F255" s="16"/>
      <c r="G255" s="16"/>
      <c r="H255" s="16"/>
      <c r="I255" s="16"/>
      <c r="J255" s="16"/>
    </row>
    <row r="256" spans="1:10" ht="14.25">
      <c r="A256" s="16"/>
      <c r="B256" s="16"/>
      <c r="C256" s="16"/>
      <c r="D256" s="16"/>
      <c r="E256" s="16"/>
      <c r="F256" s="16"/>
      <c r="G256" s="16"/>
      <c r="H256" s="16"/>
      <c r="I256" s="16"/>
      <c r="J256" s="16"/>
    </row>
    <row r="257" spans="1:10" ht="14.25">
      <c r="A257" s="16"/>
      <c r="B257" s="16"/>
      <c r="C257" s="16"/>
      <c r="D257" s="16"/>
      <c r="E257" s="16"/>
      <c r="F257" s="16"/>
      <c r="G257" s="16"/>
      <c r="H257" s="16"/>
      <c r="I257" s="16"/>
      <c r="J257" s="16"/>
    </row>
    <row r="258" spans="1:10" ht="14.25">
      <c r="A258" s="16"/>
      <c r="B258" s="16"/>
      <c r="C258" s="16"/>
      <c r="D258" s="16"/>
      <c r="E258" s="16"/>
      <c r="F258" s="16"/>
      <c r="G258" s="16"/>
      <c r="H258" s="16"/>
      <c r="I258" s="16"/>
      <c r="J258" s="16"/>
    </row>
    <row r="259" spans="1:10" ht="14.25">
      <c r="A259" s="16"/>
      <c r="B259" s="16"/>
      <c r="C259" s="16"/>
      <c r="D259" s="16"/>
      <c r="E259" s="16"/>
      <c r="F259" s="16"/>
      <c r="G259" s="16"/>
      <c r="H259" s="16"/>
      <c r="I259" s="16"/>
      <c r="J259" s="16"/>
    </row>
    <row r="260" spans="1:10" ht="14.25">
      <c r="A260" s="16"/>
      <c r="B260" s="16"/>
      <c r="C260" s="16"/>
      <c r="D260" s="16"/>
      <c r="E260" s="16"/>
      <c r="F260" s="16"/>
      <c r="G260" s="16"/>
      <c r="H260" s="16"/>
      <c r="I260" s="16"/>
      <c r="J260" s="16"/>
    </row>
    <row r="261" spans="1:10" ht="14.25">
      <c r="A261" s="16"/>
      <c r="B261" s="16"/>
      <c r="C261" s="16"/>
      <c r="D261" s="16"/>
      <c r="E261" s="16"/>
      <c r="F261" s="16"/>
      <c r="G261" s="16"/>
      <c r="H261" s="16"/>
      <c r="I261" s="16"/>
      <c r="J261" s="16"/>
    </row>
    <row r="262" spans="1:10" ht="14.25">
      <c r="A262" s="16"/>
      <c r="B262" s="16"/>
      <c r="C262" s="16"/>
      <c r="D262" s="16"/>
      <c r="E262" s="16"/>
      <c r="F262" s="16"/>
      <c r="G262" s="16"/>
      <c r="H262" s="16"/>
      <c r="I262" s="16"/>
      <c r="J262" s="16"/>
    </row>
    <row r="263" spans="1:10" ht="14.25">
      <c r="A263" s="16"/>
      <c r="B263" s="16"/>
      <c r="C263" s="16"/>
      <c r="D263" s="16"/>
      <c r="E263" s="16"/>
      <c r="F263" s="16"/>
      <c r="G263" s="16"/>
      <c r="H263" s="16"/>
      <c r="I263" s="16"/>
      <c r="J263" s="16"/>
    </row>
    <row r="264" spans="1:10" ht="14.25">
      <c r="A264" s="16"/>
      <c r="B264" s="16"/>
      <c r="C264" s="16"/>
      <c r="D264" s="16"/>
      <c r="E264" s="16"/>
      <c r="F264" s="16"/>
      <c r="G264" s="16"/>
      <c r="H264" s="16"/>
      <c r="I264" s="16"/>
      <c r="J264" s="16"/>
    </row>
    <row r="265" spans="1:10" ht="14.25">
      <c r="A265" s="16"/>
      <c r="B265" s="16"/>
      <c r="C265" s="16"/>
      <c r="D265" s="16"/>
      <c r="E265" s="16"/>
      <c r="F265" s="16"/>
      <c r="G265" s="16"/>
      <c r="H265" s="16"/>
      <c r="I265" s="16"/>
      <c r="J265" s="16"/>
    </row>
    <row r="266" spans="1:10" ht="14.25">
      <c r="A266" s="16"/>
      <c r="B266" s="16"/>
      <c r="C266" s="16"/>
      <c r="D266" s="16"/>
      <c r="E266" s="16"/>
      <c r="F266" s="16"/>
      <c r="G266" s="16"/>
      <c r="H266" s="16"/>
      <c r="I266" s="16"/>
      <c r="J266" s="16"/>
    </row>
    <row r="267" spans="1:10" ht="14.25">
      <c r="A267" s="16"/>
      <c r="B267" s="16"/>
      <c r="C267" s="16"/>
      <c r="D267" s="16"/>
      <c r="E267" s="16"/>
      <c r="F267" s="16"/>
      <c r="G267" s="16"/>
      <c r="H267" s="16"/>
      <c r="I267" s="16"/>
      <c r="J267" s="16"/>
    </row>
    <row r="268" spans="1:10" ht="14.25">
      <c r="A268" s="16"/>
      <c r="B268" s="16"/>
      <c r="C268" s="16"/>
      <c r="D268" s="16"/>
      <c r="E268" s="16"/>
      <c r="F268" s="16"/>
      <c r="G268" s="16"/>
      <c r="H268" s="16"/>
      <c r="I268" s="16"/>
      <c r="J268" s="16"/>
    </row>
    <row r="269" spans="1:10" ht="14.25">
      <c r="A269" s="16"/>
      <c r="B269" s="16"/>
      <c r="C269" s="16"/>
      <c r="D269" s="16"/>
      <c r="E269" s="16"/>
      <c r="F269" s="16"/>
      <c r="G269" s="16"/>
      <c r="H269" s="16"/>
      <c r="I269" s="16"/>
      <c r="J269" s="16"/>
    </row>
    <row r="270" spans="1:10" ht="14.25">
      <c r="A270" s="16"/>
      <c r="B270" s="16"/>
      <c r="C270" s="16"/>
      <c r="D270" s="16"/>
      <c r="E270" s="16"/>
      <c r="F270" s="16"/>
      <c r="G270" s="16"/>
      <c r="H270" s="16"/>
      <c r="I270" s="16"/>
      <c r="J270" s="16"/>
    </row>
    <row r="271" spans="1:10" ht="14.25">
      <c r="A271" s="16"/>
      <c r="B271" s="16"/>
      <c r="C271" s="16"/>
      <c r="D271" s="16"/>
      <c r="E271" s="16"/>
      <c r="F271" s="16"/>
      <c r="G271" s="16"/>
      <c r="H271" s="16"/>
      <c r="I271" s="16"/>
      <c r="J271" s="16"/>
    </row>
    <row r="272" spans="1:10" ht="14.25">
      <c r="A272" s="16"/>
      <c r="B272" s="16"/>
      <c r="C272" s="16"/>
      <c r="D272" s="16"/>
      <c r="E272" s="16"/>
      <c r="F272" s="16"/>
      <c r="G272" s="16"/>
      <c r="H272" s="16"/>
      <c r="I272" s="16"/>
      <c r="J272" s="16"/>
    </row>
    <row r="273" spans="1:10" ht="14.25">
      <c r="A273" s="16"/>
      <c r="B273" s="16"/>
      <c r="C273" s="16"/>
      <c r="D273" s="16"/>
      <c r="E273" s="16"/>
      <c r="F273" s="16"/>
      <c r="G273" s="16"/>
      <c r="H273" s="16"/>
      <c r="I273" s="16"/>
      <c r="J273" s="16"/>
    </row>
    <row r="274" spans="1:10" ht="14.25">
      <c r="A274" s="16"/>
      <c r="B274" s="16"/>
      <c r="C274" s="16"/>
      <c r="D274" s="16"/>
      <c r="E274" s="16"/>
      <c r="F274" s="16"/>
      <c r="G274" s="16"/>
      <c r="H274" s="16"/>
      <c r="I274" s="16"/>
      <c r="J274" s="16"/>
    </row>
    <row r="275" spans="1:10" ht="14.25">
      <c r="A275" s="16"/>
      <c r="B275" s="16"/>
      <c r="C275" s="16"/>
      <c r="D275" s="16"/>
      <c r="E275" s="16"/>
      <c r="F275" s="16"/>
      <c r="G275" s="16"/>
      <c r="H275" s="16"/>
      <c r="I275" s="16"/>
      <c r="J275" s="16"/>
    </row>
    <row r="276" spans="1:10" ht="14.25">
      <c r="A276" s="16"/>
      <c r="B276" s="16"/>
      <c r="C276" s="16"/>
      <c r="D276" s="16"/>
      <c r="E276" s="16"/>
      <c r="F276" s="16"/>
      <c r="G276" s="16"/>
      <c r="H276" s="16"/>
      <c r="I276" s="16"/>
      <c r="J276" s="16"/>
    </row>
    <row r="277" spans="1:10" ht="14.25">
      <c r="A277" s="16"/>
      <c r="B277" s="16"/>
      <c r="C277" s="16"/>
      <c r="D277" s="16"/>
      <c r="E277" s="16"/>
      <c r="F277" s="16"/>
      <c r="G277" s="16"/>
      <c r="H277" s="16"/>
      <c r="I277" s="16"/>
      <c r="J277" s="16"/>
    </row>
    <row r="278" spans="1:10" ht="14.25">
      <c r="A278" s="16"/>
      <c r="B278" s="16"/>
      <c r="C278" s="16"/>
      <c r="D278" s="16"/>
      <c r="E278" s="16"/>
      <c r="F278" s="16"/>
      <c r="G278" s="16"/>
      <c r="H278" s="16"/>
      <c r="I278" s="16"/>
      <c r="J278" s="16"/>
    </row>
    <row r="279" spans="1:10" ht="14.25">
      <c r="A279" s="16"/>
      <c r="B279" s="16"/>
      <c r="C279" s="16"/>
      <c r="D279" s="16"/>
      <c r="E279" s="16"/>
      <c r="F279" s="16"/>
      <c r="G279" s="16"/>
      <c r="H279" s="16"/>
      <c r="I279" s="16"/>
      <c r="J279" s="16"/>
    </row>
    <row r="280" spans="1:10" ht="14.25">
      <c r="A280" s="16"/>
      <c r="B280" s="16"/>
      <c r="C280" s="16"/>
      <c r="D280" s="16"/>
      <c r="E280" s="16"/>
      <c r="F280" s="16"/>
      <c r="G280" s="16"/>
      <c r="H280" s="16"/>
      <c r="I280" s="16"/>
      <c r="J280" s="16"/>
    </row>
    <row r="281" spans="1:10" ht="14.25">
      <c r="A281" s="16"/>
      <c r="B281" s="16"/>
      <c r="C281" s="16"/>
      <c r="D281" s="16"/>
      <c r="E281" s="16"/>
      <c r="F281" s="16"/>
      <c r="G281" s="16"/>
      <c r="H281" s="16"/>
      <c r="I281" s="16"/>
      <c r="J281" s="16"/>
    </row>
    <row r="282" spans="1:10" ht="14.25">
      <c r="A282" s="16"/>
      <c r="B282" s="16"/>
      <c r="C282" s="16"/>
      <c r="D282" s="16"/>
      <c r="E282" s="16"/>
      <c r="F282" s="16"/>
      <c r="G282" s="16"/>
      <c r="H282" s="16"/>
      <c r="I282" s="16"/>
      <c r="J282" s="16"/>
    </row>
    <row r="283" spans="1:10" ht="14.25">
      <c r="A283" s="16"/>
      <c r="B283" s="16"/>
      <c r="C283" s="16"/>
      <c r="D283" s="16"/>
      <c r="E283" s="16"/>
      <c r="F283" s="16"/>
      <c r="G283" s="16"/>
      <c r="H283" s="16"/>
      <c r="I283" s="16"/>
      <c r="J283" s="16"/>
    </row>
    <row r="284" spans="1:10" ht="14.25">
      <c r="A284" s="16"/>
      <c r="B284" s="16"/>
      <c r="C284" s="16"/>
      <c r="D284" s="16"/>
      <c r="E284" s="16"/>
      <c r="F284" s="16"/>
      <c r="G284" s="16"/>
      <c r="H284" s="16"/>
      <c r="I284" s="16"/>
      <c r="J284" s="16"/>
    </row>
    <row r="285" spans="1:10" ht="14.25">
      <c r="A285" s="16"/>
      <c r="B285" s="16"/>
      <c r="C285" s="16"/>
      <c r="D285" s="16"/>
      <c r="E285" s="16"/>
      <c r="F285" s="16"/>
      <c r="G285" s="16"/>
      <c r="H285" s="16"/>
      <c r="I285" s="16"/>
      <c r="J285" s="16"/>
    </row>
    <row r="286" spans="1:10" ht="14.25">
      <c r="A286" s="16"/>
      <c r="B286" s="16"/>
      <c r="C286" s="16"/>
      <c r="D286" s="16"/>
      <c r="E286" s="16"/>
      <c r="F286" s="16"/>
      <c r="G286" s="16"/>
      <c r="H286" s="16"/>
      <c r="I286" s="16"/>
      <c r="J286" s="16"/>
    </row>
    <row r="287" spans="1:10" ht="14.25">
      <c r="A287" s="16"/>
      <c r="B287" s="16"/>
      <c r="C287" s="16"/>
      <c r="D287" s="16"/>
      <c r="E287" s="16"/>
      <c r="F287" s="16"/>
      <c r="G287" s="16"/>
      <c r="H287" s="16"/>
      <c r="I287" s="16"/>
      <c r="J287" s="16"/>
    </row>
    <row r="288" spans="1:10" ht="14.25">
      <c r="A288" s="16"/>
      <c r="B288" s="16"/>
      <c r="C288" s="16"/>
      <c r="D288" s="16"/>
      <c r="E288" s="16"/>
      <c r="F288" s="16"/>
      <c r="G288" s="16"/>
      <c r="H288" s="16"/>
      <c r="I288" s="16"/>
      <c r="J288" s="16"/>
    </row>
    <row r="289" spans="1:10" ht="14.25">
      <c r="A289" s="16"/>
      <c r="B289" s="16"/>
      <c r="C289" s="16"/>
      <c r="D289" s="16"/>
      <c r="E289" s="16"/>
      <c r="F289" s="16"/>
      <c r="G289" s="16"/>
      <c r="H289" s="16"/>
      <c r="I289" s="16"/>
      <c r="J289" s="16"/>
    </row>
    <row r="290" spans="1:10" ht="14.25">
      <c r="A290" s="16"/>
      <c r="B290" s="16"/>
      <c r="C290" s="16"/>
      <c r="D290" s="16"/>
      <c r="E290" s="16"/>
      <c r="F290" s="16"/>
      <c r="G290" s="16"/>
      <c r="H290" s="16"/>
      <c r="I290" s="16"/>
      <c r="J290" s="16"/>
    </row>
    <row r="291" spans="1:10" ht="14.25">
      <c r="A291" s="16"/>
      <c r="B291" s="16"/>
      <c r="C291" s="16"/>
      <c r="D291" s="16"/>
      <c r="E291" s="16"/>
      <c r="F291" s="16"/>
      <c r="G291" s="16"/>
      <c r="H291" s="16"/>
      <c r="I291" s="16"/>
      <c r="J291" s="16"/>
    </row>
    <row r="292" spans="1:10" ht="14.25">
      <c r="A292" s="16"/>
      <c r="B292" s="16"/>
      <c r="C292" s="16"/>
      <c r="D292" s="16"/>
      <c r="E292" s="16"/>
      <c r="F292" s="16"/>
      <c r="G292" s="16"/>
      <c r="H292" s="16"/>
      <c r="I292" s="16"/>
      <c r="J292" s="16"/>
    </row>
    <row r="293" spans="1:10" ht="14.25">
      <c r="A293" s="16"/>
      <c r="B293" s="16"/>
      <c r="C293" s="16"/>
      <c r="D293" s="16"/>
      <c r="E293" s="16"/>
      <c r="F293" s="16"/>
      <c r="G293" s="16"/>
      <c r="H293" s="16"/>
      <c r="I293" s="16"/>
      <c r="J293" s="16"/>
    </row>
    <row r="294" spans="1:10" ht="14.25">
      <c r="A294" s="16"/>
      <c r="B294" s="16"/>
      <c r="C294" s="16"/>
      <c r="D294" s="16"/>
      <c r="E294" s="16"/>
      <c r="F294" s="16"/>
      <c r="G294" s="16"/>
      <c r="H294" s="16"/>
      <c r="I294" s="16"/>
      <c r="J294" s="16"/>
    </row>
    <row r="295" spans="1:10" ht="14.25">
      <c r="A295" s="16"/>
      <c r="B295" s="16"/>
      <c r="C295" s="16"/>
      <c r="D295" s="16"/>
      <c r="E295" s="16"/>
      <c r="F295" s="16"/>
      <c r="G295" s="16"/>
      <c r="H295" s="16"/>
      <c r="I295" s="16"/>
      <c r="J295" s="16"/>
    </row>
    <row r="296" spans="1:10" ht="14.25">
      <c r="A296" s="16"/>
      <c r="B296" s="16"/>
      <c r="C296" s="16"/>
      <c r="D296" s="16"/>
      <c r="E296" s="16"/>
      <c r="F296" s="16"/>
      <c r="G296" s="16"/>
      <c r="H296" s="16"/>
      <c r="I296" s="16"/>
      <c r="J296" s="16"/>
    </row>
    <row r="297" spans="1:10" ht="14.25">
      <c r="A297" s="16"/>
      <c r="B297" s="16"/>
      <c r="C297" s="16"/>
      <c r="D297" s="16"/>
      <c r="E297" s="16"/>
      <c r="F297" s="16"/>
      <c r="G297" s="16"/>
      <c r="H297" s="16"/>
      <c r="I297" s="16"/>
      <c r="J297" s="16"/>
    </row>
    <row r="298" spans="1:10" ht="14.25">
      <c r="A298" s="16"/>
      <c r="B298" s="16"/>
      <c r="C298" s="16"/>
      <c r="D298" s="16"/>
      <c r="E298" s="16"/>
      <c r="F298" s="16"/>
      <c r="G298" s="16"/>
      <c r="H298" s="16"/>
      <c r="I298" s="16"/>
      <c r="J298" s="16"/>
    </row>
    <row r="299" spans="1:10" ht="14.25">
      <c r="A299" s="16"/>
      <c r="B299" s="16"/>
      <c r="C299" s="16"/>
      <c r="D299" s="16"/>
      <c r="E299" s="16"/>
      <c r="F299" s="16"/>
      <c r="G299" s="16"/>
      <c r="H299" s="16"/>
      <c r="I299" s="16"/>
      <c r="J299" s="16"/>
    </row>
    <row r="300" spans="1:10" ht="14.25">
      <c r="A300" s="16"/>
      <c r="B300" s="16"/>
      <c r="C300" s="16"/>
      <c r="D300" s="16"/>
      <c r="E300" s="16"/>
      <c r="F300" s="16"/>
      <c r="G300" s="16"/>
      <c r="H300" s="16"/>
      <c r="I300" s="16"/>
      <c r="J300" s="16"/>
    </row>
    <row r="301" spans="1:10" ht="14.25">
      <c r="A301" s="16"/>
      <c r="B301" s="16"/>
      <c r="C301" s="16"/>
      <c r="D301" s="16"/>
      <c r="E301" s="16"/>
      <c r="F301" s="16"/>
      <c r="G301" s="16"/>
      <c r="H301" s="16"/>
      <c r="I301" s="16"/>
      <c r="J301" s="16"/>
    </row>
    <row r="302" spans="1:10" ht="14.25">
      <c r="A302" s="16"/>
      <c r="B302" s="16"/>
      <c r="C302" s="16"/>
      <c r="D302" s="16"/>
      <c r="E302" s="16"/>
      <c r="F302" s="16"/>
      <c r="G302" s="16"/>
      <c r="H302" s="16"/>
      <c r="I302" s="16"/>
      <c r="J302" s="16"/>
    </row>
    <row r="303" spans="1:10" ht="14.25">
      <c r="A303" s="16"/>
      <c r="B303" s="16"/>
      <c r="C303" s="16"/>
      <c r="D303" s="16"/>
      <c r="E303" s="16"/>
      <c r="F303" s="16"/>
      <c r="G303" s="16"/>
      <c r="H303" s="16"/>
      <c r="I303" s="16"/>
      <c r="J303" s="16"/>
    </row>
    <row r="304" spans="1:10" ht="14.25">
      <c r="A304" s="16"/>
      <c r="B304" s="16"/>
      <c r="C304" s="16"/>
      <c r="D304" s="16"/>
      <c r="E304" s="16"/>
      <c r="F304" s="16"/>
      <c r="G304" s="16"/>
      <c r="H304" s="16"/>
      <c r="I304" s="16"/>
      <c r="J304" s="16"/>
    </row>
    <row r="305" spans="1:10" ht="14.25">
      <c r="A305" s="16"/>
      <c r="B305" s="16"/>
      <c r="C305" s="16"/>
      <c r="D305" s="16"/>
      <c r="E305" s="16"/>
      <c r="F305" s="16"/>
      <c r="G305" s="16"/>
      <c r="H305" s="16"/>
      <c r="I305" s="16"/>
      <c r="J305" s="16"/>
    </row>
    <row r="306" spans="1:10" ht="14.25">
      <c r="A306" s="16"/>
      <c r="B306" s="16"/>
      <c r="C306" s="16"/>
      <c r="D306" s="16"/>
      <c r="E306" s="16"/>
      <c r="F306" s="16"/>
      <c r="G306" s="16"/>
      <c r="H306" s="16"/>
      <c r="I306" s="16"/>
      <c r="J306" s="16"/>
    </row>
    <row r="307" spans="1:10" ht="14.25">
      <c r="A307" s="16"/>
      <c r="B307" s="16"/>
      <c r="C307" s="16"/>
      <c r="D307" s="16"/>
      <c r="E307" s="16"/>
      <c r="F307" s="16"/>
      <c r="G307" s="16"/>
      <c r="H307" s="16"/>
      <c r="I307" s="16"/>
      <c r="J307" s="16"/>
    </row>
    <row r="308" spans="1:10" ht="14.25">
      <c r="A308" s="16"/>
      <c r="B308" s="16"/>
      <c r="C308" s="16"/>
      <c r="D308" s="16"/>
      <c r="E308" s="16"/>
      <c r="F308" s="16"/>
      <c r="G308" s="16"/>
      <c r="H308" s="16"/>
      <c r="I308" s="16"/>
      <c r="J308" s="16"/>
    </row>
    <row r="309" spans="1:10" ht="14.25">
      <c r="A309" s="16"/>
      <c r="B309" s="16"/>
      <c r="C309" s="16"/>
      <c r="D309" s="16"/>
      <c r="E309" s="16"/>
      <c r="F309" s="16"/>
      <c r="G309" s="16"/>
      <c r="H309" s="16"/>
      <c r="I309" s="16"/>
      <c r="J309" s="16"/>
    </row>
    <row r="310" spans="1:10" ht="14.25">
      <c r="A310" s="16"/>
      <c r="B310" s="16"/>
      <c r="C310" s="16"/>
      <c r="D310" s="16"/>
      <c r="E310" s="16"/>
      <c r="F310" s="16"/>
      <c r="G310" s="16"/>
      <c r="H310" s="16"/>
      <c r="I310" s="16"/>
      <c r="J310" s="16"/>
    </row>
    <row r="311" spans="1:10" ht="14.25">
      <c r="A311" s="16"/>
      <c r="B311" s="16"/>
      <c r="C311" s="16"/>
      <c r="D311" s="16"/>
      <c r="E311" s="16"/>
      <c r="F311" s="16"/>
      <c r="G311" s="16"/>
      <c r="H311" s="16"/>
      <c r="I311" s="16"/>
      <c r="J311" s="16"/>
    </row>
    <row r="312" spans="1:10" ht="14.25">
      <c r="A312" s="16"/>
      <c r="B312" s="16"/>
      <c r="C312" s="16"/>
      <c r="D312" s="16"/>
      <c r="E312" s="16"/>
      <c r="F312" s="16"/>
      <c r="G312" s="16"/>
      <c r="H312" s="16"/>
      <c r="I312" s="16"/>
      <c r="J312" s="16"/>
    </row>
    <row r="313" spans="1:10" ht="14.25">
      <c r="A313" s="16"/>
      <c r="B313" s="16"/>
      <c r="C313" s="16"/>
      <c r="D313" s="16"/>
      <c r="E313" s="16"/>
      <c r="F313" s="16"/>
      <c r="G313" s="16"/>
      <c r="H313" s="16"/>
      <c r="I313" s="16"/>
      <c r="J313" s="16"/>
    </row>
    <row r="314" spans="1:10" ht="14.25">
      <c r="A314" s="16"/>
      <c r="B314" s="16"/>
      <c r="C314" s="16"/>
      <c r="D314" s="16"/>
      <c r="E314" s="16"/>
      <c r="F314" s="16"/>
      <c r="G314" s="16"/>
      <c r="H314" s="16"/>
      <c r="I314" s="16"/>
      <c r="J314" s="16"/>
    </row>
    <row r="315" spans="1:10" ht="14.25">
      <c r="A315" s="16"/>
      <c r="B315" s="16"/>
      <c r="C315" s="16"/>
      <c r="D315" s="16"/>
      <c r="E315" s="16"/>
      <c r="F315" s="16"/>
      <c r="G315" s="16"/>
      <c r="H315" s="16"/>
      <c r="I315" s="16"/>
      <c r="J315" s="16"/>
    </row>
    <row r="316" spans="1:10" ht="14.25">
      <c r="A316" s="16"/>
      <c r="B316" s="16"/>
      <c r="C316" s="16"/>
      <c r="D316" s="16"/>
      <c r="E316" s="16"/>
      <c r="F316" s="16"/>
      <c r="G316" s="16"/>
      <c r="H316" s="16"/>
      <c r="I316" s="16"/>
      <c r="J316" s="16"/>
    </row>
    <row r="317" spans="1:10" ht="14.25">
      <c r="A317" s="16"/>
      <c r="B317" s="16"/>
      <c r="C317" s="16"/>
      <c r="D317" s="16"/>
      <c r="E317" s="16"/>
      <c r="F317" s="16"/>
      <c r="G317" s="16"/>
      <c r="H317" s="16"/>
      <c r="I317" s="16"/>
      <c r="J317" s="16"/>
    </row>
    <row r="318" spans="1:10" ht="14.25">
      <c r="A318" s="16"/>
      <c r="B318" s="16"/>
      <c r="C318" s="16"/>
      <c r="D318" s="16"/>
      <c r="E318" s="16"/>
      <c r="F318" s="16"/>
      <c r="G318" s="16"/>
      <c r="H318" s="16"/>
      <c r="I318" s="16"/>
      <c r="J318" s="16"/>
    </row>
    <row r="319" spans="1:10" ht="14.25">
      <c r="A319" s="16"/>
      <c r="B319" s="16"/>
      <c r="C319" s="16"/>
      <c r="D319" s="16"/>
      <c r="E319" s="16"/>
      <c r="F319" s="16"/>
      <c r="G319" s="16"/>
      <c r="H319" s="16"/>
      <c r="I319" s="16"/>
      <c r="J319" s="16"/>
    </row>
    <row r="320" spans="1:10" ht="14.25">
      <c r="A320" s="16"/>
      <c r="B320" s="16"/>
      <c r="C320" s="16"/>
      <c r="D320" s="16"/>
      <c r="E320" s="16"/>
      <c r="F320" s="16"/>
      <c r="G320" s="16"/>
      <c r="H320" s="16"/>
      <c r="I320" s="16"/>
      <c r="J320" s="16"/>
    </row>
    <row r="321" spans="1:10" ht="14.25">
      <c r="A321" s="16"/>
      <c r="B321" s="16"/>
      <c r="C321" s="16"/>
      <c r="D321" s="16"/>
      <c r="E321" s="16"/>
      <c r="F321" s="16"/>
      <c r="G321" s="16"/>
      <c r="H321" s="16"/>
      <c r="I321" s="16"/>
      <c r="J321" s="16"/>
    </row>
    <row r="322" spans="1:10" ht="14.25">
      <c r="A322" s="16"/>
      <c r="B322" s="16"/>
      <c r="C322" s="16"/>
      <c r="D322" s="16"/>
      <c r="E322" s="16"/>
      <c r="F322" s="16"/>
      <c r="G322" s="16"/>
      <c r="H322" s="16"/>
      <c r="I322" s="16"/>
      <c r="J322" s="16"/>
    </row>
    <row r="323" spans="1:10" ht="14.25">
      <c r="A323" s="16"/>
      <c r="B323" s="16"/>
      <c r="C323" s="16"/>
      <c r="D323" s="16"/>
      <c r="E323" s="16"/>
      <c r="F323" s="16"/>
      <c r="G323" s="16"/>
      <c r="H323" s="16"/>
      <c r="I323" s="16"/>
      <c r="J323" s="16"/>
    </row>
    <row r="324" spans="1:10" ht="14.25">
      <c r="A324" s="16"/>
      <c r="B324" s="16"/>
      <c r="C324" s="16"/>
      <c r="D324" s="16"/>
      <c r="E324" s="16"/>
      <c r="F324" s="16"/>
      <c r="G324" s="16"/>
      <c r="H324" s="16"/>
      <c r="I324" s="16"/>
      <c r="J324" s="16"/>
    </row>
    <row r="325" spans="1:10" ht="14.25">
      <c r="A325" s="16"/>
      <c r="B325" s="16"/>
      <c r="C325" s="16"/>
      <c r="D325" s="16"/>
      <c r="E325" s="16"/>
      <c r="F325" s="16"/>
      <c r="G325" s="16"/>
      <c r="H325" s="16"/>
      <c r="I325" s="16"/>
      <c r="J325" s="16"/>
    </row>
    <row r="326" spans="1:10" ht="14.25">
      <c r="A326" s="16"/>
      <c r="B326" s="16"/>
      <c r="C326" s="16"/>
      <c r="D326" s="16"/>
      <c r="E326" s="16"/>
      <c r="F326" s="16"/>
      <c r="G326" s="16"/>
      <c r="H326" s="16"/>
      <c r="I326" s="16"/>
      <c r="J326" s="16"/>
    </row>
    <row r="327" spans="1:10" ht="14.25">
      <c r="A327" s="16"/>
      <c r="B327" s="16"/>
      <c r="C327" s="16"/>
      <c r="D327" s="16"/>
      <c r="E327" s="16"/>
      <c r="F327" s="16"/>
      <c r="G327" s="16"/>
      <c r="H327" s="16"/>
      <c r="I327" s="16"/>
      <c r="J327" s="16"/>
    </row>
    <row r="328" spans="1:10" ht="14.25">
      <c r="A328" s="16"/>
      <c r="B328" s="16"/>
      <c r="C328" s="16"/>
      <c r="D328" s="16"/>
      <c r="E328" s="16"/>
      <c r="F328" s="16"/>
      <c r="G328" s="16"/>
      <c r="H328" s="16"/>
      <c r="I328" s="16"/>
      <c r="J328" s="16"/>
    </row>
    <row r="329" spans="1:10" ht="14.25">
      <c r="A329" s="16"/>
      <c r="B329" s="16"/>
      <c r="C329" s="16"/>
      <c r="D329" s="16"/>
      <c r="E329" s="16"/>
      <c r="F329" s="16"/>
      <c r="G329" s="16"/>
      <c r="H329" s="16"/>
      <c r="I329" s="16"/>
      <c r="J329" s="16"/>
    </row>
    <row r="330" spans="1:10" ht="14.25">
      <c r="A330" s="16"/>
      <c r="B330" s="16"/>
      <c r="C330" s="16"/>
      <c r="D330" s="16"/>
      <c r="E330" s="16"/>
      <c r="F330" s="16"/>
      <c r="G330" s="16"/>
      <c r="H330" s="16"/>
      <c r="I330" s="16"/>
      <c r="J330" s="16"/>
    </row>
    <row r="331" spans="1:10" ht="14.25">
      <c r="A331" s="16"/>
      <c r="B331" s="16"/>
      <c r="C331" s="16"/>
      <c r="D331" s="16"/>
      <c r="E331" s="16"/>
      <c r="F331" s="16"/>
      <c r="G331" s="16"/>
      <c r="H331" s="16"/>
      <c r="I331" s="16"/>
      <c r="J331" s="16"/>
    </row>
    <row r="332" spans="1:10" ht="14.25">
      <c r="A332" s="16"/>
      <c r="B332" s="16"/>
      <c r="C332" s="16"/>
      <c r="D332" s="16"/>
      <c r="E332" s="16"/>
      <c r="F332" s="16"/>
      <c r="G332" s="16"/>
      <c r="H332" s="16"/>
      <c r="I332" s="16"/>
      <c r="J332" s="16"/>
    </row>
    <row r="333" spans="1:10" ht="14.25">
      <c r="A333" s="16"/>
      <c r="B333" s="16"/>
      <c r="C333" s="16"/>
      <c r="D333" s="16"/>
      <c r="E333" s="16"/>
      <c r="F333" s="16"/>
      <c r="G333" s="16"/>
      <c r="H333" s="16"/>
      <c r="I333" s="16"/>
      <c r="J333" s="16"/>
    </row>
    <row r="334" spans="1:10" ht="14.25">
      <c r="A334" s="16"/>
      <c r="B334" s="16"/>
      <c r="C334" s="16"/>
      <c r="D334" s="16"/>
      <c r="E334" s="16"/>
      <c r="F334" s="16"/>
      <c r="G334" s="16"/>
      <c r="H334" s="16"/>
      <c r="I334" s="16"/>
      <c r="J334" s="16"/>
    </row>
    <row r="335" spans="1:10" ht="14.25">
      <c r="A335" s="16"/>
      <c r="B335" s="16"/>
      <c r="C335" s="16"/>
      <c r="D335" s="16"/>
      <c r="E335" s="16"/>
      <c r="F335" s="16"/>
      <c r="G335" s="16"/>
      <c r="H335" s="16"/>
      <c r="I335" s="16"/>
      <c r="J335" s="16"/>
    </row>
    <row r="336" spans="1:10" ht="14.25">
      <c r="A336" s="16"/>
      <c r="B336" s="16"/>
      <c r="C336" s="16"/>
      <c r="D336" s="16"/>
      <c r="E336" s="16"/>
      <c r="F336" s="16"/>
      <c r="G336" s="16"/>
      <c r="H336" s="16"/>
      <c r="I336" s="16"/>
      <c r="J336" s="16"/>
    </row>
    <row r="337" spans="1:10" ht="14.25">
      <c r="A337" s="16"/>
      <c r="B337" s="16"/>
      <c r="C337" s="16"/>
      <c r="D337" s="16"/>
      <c r="E337" s="16"/>
      <c r="F337" s="16"/>
      <c r="G337" s="16"/>
      <c r="H337" s="16"/>
      <c r="I337" s="16"/>
      <c r="J337" s="16"/>
    </row>
    <row r="338" spans="1:10" ht="14.25">
      <c r="A338" s="16"/>
      <c r="B338" s="16"/>
      <c r="C338" s="16"/>
      <c r="D338" s="16"/>
      <c r="E338" s="16"/>
      <c r="F338" s="16"/>
      <c r="G338" s="16"/>
      <c r="H338" s="16"/>
      <c r="I338" s="16"/>
      <c r="J338" s="16"/>
    </row>
    <row r="339" spans="1:10" ht="14.25">
      <c r="A339" s="16"/>
      <c r="B339" s="16"/>
      <c r="C339" s="16"/>
      <c r="D339" s="16"/>
      <c r="E339" s="16"/>
      <c r="F339" s="16"/>
      <c r="G339" s="16"/>
      <c r="H339" s="16"/>
      <c r="I339" s="16"/>
      <c r="J339" s="16"/>
    </row>
    <row r="340" spans="1:10" ht="14.25">
      <c r="A340" s="16"/>
      <c r="B340" s="16"/>
      <c r="C340" s="16"/>
      <c r="D340" s="16"/>
      <c r="E340" s="16"/>
      <c r="F340" s="16"/>
      <c r="G340" s="16"/>
      <c r="H340" s="16"/>
      <c r="I340" s="16"/>
      <c r="J340" s="16"/>
    </row>
    <row r="341" spans="1:10" ht="14.25">
      <c r="A341" s="16"/>
      <c r="B341" s="16"/>
      <c r="C341" s="16"/>
      <c r="D341" s="16"/>
      <c r="E341" s="16"/>
      <c r="F341" s="16"/>
      <c r="G341" s="16"/>
      <c r="H341" s="16"/>
      <c r="I341" s="16"/>
      <c r="J341" s="16"/>
    </row>
    <row r="342" spans="1:10" ht="14.25">
      <c r="A342" s="16"/>
      <c r="B342" s="16"/>
      <c r="C342" s="16"/>
      <c r="D342" s="16"/>
      <c r="E342" s="16"/>
      <c r="F342" s="16"/>
      <c r="G342" s="16"/>
      <c r="H342" s="16"/>
      <c r="I342" s="16"/>
      <c r="J342" s="16"/>
    </row>
    <row r="343" spans="1:10" ht="14.25">
      <c r="A343" s="16"/>
      <c r="B343" s="16"/>
      <c r="C343" s="16"/>
      <c r="D343" s="16"/>
      <c r="E343" s="16"/>
      <c r="F343" s="16"/>
      <c r="G343" s="16"/>
      <c r="H343" s="16"/>
      <c r="I343" s="16"/>
      <c r="J343" s="16"/>
    </row>
    <row r="344" spans="1:10" ht="14.25">
      <c r="A344" s="16"/>
      <c r="B344" s="16"/>
      <c r="C344" s="16"/>
      <c r="D344" s="16"/>
      <c r="E344" s="16"/>
      <c r="F344" s="16"/>
      <c r="G344" s="16"/>
      <c r="H344" s="16"/>
      <c r="I344" s="16"/>
      <c r="J344" s="16"/>
    </row>
    <row r="345" spans="1:10" ht="14.25">
      <c r="A345" s="16"/>
      <c r="B345" s="16"/>
      <c r="C345" s="16"/>
      <c r="D345" s="16"/>
      <c r="E345" s="16"/>
      <c r="F345" s="16"/>
      <c r="G345" s="16"/>
      <c r="H345" s="16"/>
      <c r="I345" s="16"/>
      <c r="J345" s="16"/>
    </row>
    <row r="346" spans="1:10" ht="14.25">
      <c r="A346" s="16"/>
      <c r="B346" s="16"/>
      <c r="C346" s="16"/>
      <c r="D346" s="16"/>
      <c r="E346" s="16"/>
      <c r="F346" s="16"/>
      <c r="G346" s="16"/>
      <c r="H346" s="16"/>
      <c r="I346" s="16"/>
      <c r="J346" s="16"/>
    </row>
    <row r="347" spans="1:10" ht="14.25">
      <c r="A347" s="16"/>
      <c r="B347" s="16"/>
      <c r="C347" s="16"/>
      <c r="D347" s="16"/>
      <c r="E347" s="16"/>
      <c r="F347" s="16"/>
      <c r="G347" s="16"/>
      <c r="H347" s="16"/>
      <c r="I347" s="16"/>
      <c r="J347" s="16"/>
    </row>
    <row r="348" spans="1:10" ht="14.25">
      <c r="A348" s="16"/>
      <c r="B348" s="16"/>
      <c r="C348" s="16"/>
      <c r="D348" s="16"/>
      <c r="E348" s="16"/>
      <c r="F348" s="16"/>
      <c r="G348" s="16"/>
      <c r="H348" s="16"/>
      <c r="I348" s="16"/>
      <c r="J348" s="16"/>
    </row>
    <row r="349" spans="1:10" ht="14.25">
      <c r="A349" s="16"/>
      <c r="B349" s="16"/>
      <c r="C349" s="16"/>
      <c r="D349" s="16"/>
      <c r="E349" s="16"/>
      <c r="F349" s="16"/>
      <c r="G349" s="16"/>
      <c r="H349" s="16"/>
      <c r="I349" s="16"/>
      <c r="J349" s="16"/>
    </row>
    <row r="350" spans="1:10" ht="14.25">
      <c r="A350" s="16"/>
      <c r="B350" s="16"/>
      <c r="C350" s="16"/>
      <c r="D350" s="16"/>
      <c r="E350" s="16"/>
      <c r="F350" s="16"/>
      <c r="G350" s="16"/>
      <c r="H350" s="16"/>
      <c r="I350" s="16"/>
      <c r="J350" s="16"/>
    </row>
    <row r="351" spans="1:10" ht="14.25">
      <c r="A351" s="16"/>
      <c r="B351" s="16"/>
      <c r="C351" s="16"/>
      <c r="D351" s="16"/>
      <c r="E351" s="16"/>
      <c r="F351" s="16"/>
      <c r="G351" s="16"/>
      <c r="H351" s="16"/>
      <c r="I351" s="16"/>
      <c r="J351" s="16"/>
    </row>
    <row r="352" spans="1:10" ht="14.25">
      <c r="A352" s="16"/>
      <c r="B352" s="16"/>
      <c r="C352" s="16"/>
      <c r="D352" s="16"/>
      <c r="E352" s="16"/>
      <c r="F352" s="16"/>
      <c r="G352" s="16"/>
      <c r="H352" s="16"/>
      <c r="I352" s="16"/>
      <c r="J352" s="16"/>
    </row>
    <row r="353" spans="1:10" ht="14.25">
      <c r="A353" s="16"/>
      <c r="B353" s="16"/>
      <c r="C353" s="16"/>
      <c r="D353" s="16"/>
      <c r="E353" s="16"/>
      <c r="F353" s="16"/>
      <c r="G353" s="16"/>
      <c r="H353" s="16"/>
      <c r="I353" s="16"/>
      <c r="J353" s="16"/>
    </row>
    <row r="354" spans="1:10" ht="14.25">
      <c r="A354" s="16"/>
      <c r="B354" s="16"/>
      <c r="C354" s="16"/>
      <c r="D354" s="16"/>
      <c r="E354" s="16"/>
      <c r="F354" s="16"/>
      <c r="G354" s="16"/>
      <c r="H354" s="16"/>
      <c r="I354" s="16"/>
      <c r="J354" s="16"/>
    </row>
    <row r="355" spans="1:10" ht="14.25">
      <c r="A355" s="16"/>
      <c r="B355" s="16"/>
      <c r="C355" s="16"/>
      <c r="D355" s="16"/>
      <c r="E355" s="16"/>
      <c r="F355" s="16"/>
      <c r="G355" s="16"/>
      <c r="H355" s="16"/>
      <c r="I355" s="16"/>
      <c r="J355" s="16"/>
    </row>
    <row r="356" spans="1:10" ht="14.25">
      <c r="A356" s="16"/>
      <c r="B356" s="16"/>
      <c r="C356" s="16"/>
      <c r="D356" s="16"/>
      <c r="E356" s="16"/>
      <c r="F356" s="16"/>
      <c r="G356" s="16"/>
      <c r="H356" s="16"/>
      <c r="I356" s="16"/>
      <c r="J356" s="16"/>
    </row>
    <row r="357" spans="1:10" ht="14.25">
      <c r="A357" s="16"/>
      <c r="B357" s="16"/>
      <c r="C357" s="16"/>
      <c r="D357" s="16"/>
      <c r="E357" s="16"/>
      <c r="F357" s="16"/>
      <c r="G357" s="16"/>
      <c r="H357" s="16"/>
      <c r="I357" s="16"/>
      <c r="J357" s="16"/>
    </row>
    <row r="358" spans="1:10" ht="14.25">
      <c r="A358" s="16"/>
      <c r="B358" s="16"/>
      <c r="C358" s="16"/>
      <c r="D358" s="16"/>
      <c r="E358" s="16"/>
      <c r="F358" s="16"/>
      <c r="G358" s="16"/>
      <c r="H358" s="16"/>
      <c r="I358" s="16"/>
      <c r="J358" s="16"/>
    </row>
    <row r="359" spans="1:10" ht="14.25">
      <c r="A359" s="16"/>
      <c r="B359" s="16"/>
      <c r="C359" s="16"/>
      <c r="D359" s="16"/>
      <c r="E359" s="16"/>
      <c r="F359" s="16"/>
      <c r="G359" s="16"/>
      <c r="H359" s="16"/>
      <c r="I359" s="16"/>
      <c r="J359" s="16"/>
    </row>
    <row r="360" spans="1:10" ht="14.25">
      <c r="A360" s="16"/>
      <c r="B360" s="16"/>
      <c r="C360" s="16"/>
      <c r="D360" s="16"/>
      <c r="E360" s="16"/>
      <c r="F360" s="16"/>
      <c r="G360" s="16"/>
      <c r="H360" s="16"/>
      <c r="I360" s="16"/>
      <c r="J360" s="16"/>
    </row>
    <row r="361" spans="1:10" ht="14.25">
      <c r="A361" s="16"/>
      <c r="B361" s="16"/>
      <c r="C361" s="16"/>
      <c r="D361" s="16"/>
      <c r="E361" s="16"/>
      <c r="F361" s="16"/>
      <c r="G361" s="16"/>
      <c r="H361" s="16"/>
      <c r="I361" s="16"/>
      <c r="J361" s="16"/>
    </row>
    <row r="362" spans="1:10" ht="14.25">
      <c r="A362" s="16"/>
      <c r="B362" s="16"/>
      <c r="C362" s="16"/>
      <c r="D362" s="16"/>
      <c r="E362" s="16"/>
      <c r="F362" s="16"/>
      <c r="G362" s="16"/>
      <c r="H362" s="16"/>
      <c r="I362" s="16"/>
      <c r="J362" s="16"/>
    </row>
    <row r="363" spans="1:10" ht="14.25">
      <c r="A363" s="16"/>
      <c r="B363" s="16"/>
      <c r="C363" s="16"/>
      <c r="D363" s="16"/>
      <c r="E363" s="16"/>
      <c r="F363" s="16"/>
      <c r="G363" s="16"/>
      <c r="H363" s="16"/>
      <c r="I363" s="16"/>
      <c r="J363" s="16"/>
    </row>
    <row r="364" spans="1:10" ht="14.25">
      <c r="A364" s="16"/>
      <c r="B364" s="16"/>
      <c r="C364" s="16"/>
      <c r="D364" s="16"/>
      <c r="E364" s="16"/>
      <c r="F364" s="16"/>
      <c r="G364" s="16"/>
      <c r="H364" s="16"/>
      <c r="I364" s="16"/>
      <c r="J364" s="16"/>
    </row>
    <row r="365" spans="1:10" ht="14.25">
      <c r="A365" s="16"/>
      <c r="B365" s="16"/>
      <c r="C365" s="16"/>
      <c r="D365" s="16"/>
      <c r="E365" s="16"/>
      <c r="F365" s="16"/>
      <c r="G365" s="16"/>
      <c r="H365" s="16"/>
      <c r="I365" s="16"/>
      <c r="J365" s="16"/>
    </row>
    <row r="366" spans="1:10" ht="14.25">
      <c r="A366" s="16"/>
      <c r="B366" s="16"/>
      <c r="C366" s="16"/>
      <c r="D366" s="16"/>
      <c r="E366" s="16"/>
      <c r="F366" s="16"/>
      <c r="G366" s="16"/>
      <c r="H366" s="16"/>
      <c r="I366" s="16"/>
      <c r="J366" s="16"/>
    </row>
    <row r="367" spans="1:10" ht="14.25">
      <c r="A367" s="16"/>
      <c r="B367" s="16"/>
      <c r="C367" s="16"/>
      <c r="D367" s="16"/>
      <c r="E367" s="16"/>
      <c r="F367" s="16"/>
      <c r="G367" s="16"/>
      <c r="H367" s="16"/>
      <c r="I367" s="16"/>
      <c r="J367" s="16"/>
    </row>
    <row r="368" spans="1:10" ht="14.25">
      <c r="A368" s="16"/>
      <c r="B368" s="16"/>
      <c r="C368" s="16"/>
      <c r="D368" s="16"/>
      <c r="E368" s="16"/>
      <c r="F368" s="16"/>
      <c r="G368" s="16"/>
      <c r="H368" s="16"/>
      <c r="I368" s="16"/>
      <c r="J368" s="16"/>
    </row>
    <row r="369" spans="1:10" ht="14.25">
      <c r="A369" s="16"/>
      <c r="B369" s="16"/>
      <c r="C369" s="16"/>
      <c r="D369" s="16"/>
      <c r="E369" s="16"/>
      <c r="F369" s="16"/>
      <c r="G369" s="16"/>
      <c r="H369" s="16"/>
      <c r="I369" s="16"/>
      <c r="J369" s="16"/>
    </row>
    <row r="370" spans="1:10" ht="14.25">
      <c r="A370" s="16"/>
      <c r="B370" s="16"/>
      <c r="C370" s="16"/>
      <c r="D370" s="16"/>
      <c r="E370" s="16"/>
      <c r="F370" s="16"/>
      <c r="G370" s="16"/>
      <c r="H370" s="16"/>
      <c r="I370" s="16"/>
      <c r="J370" s="16"/>
    </row>
    <row r="371" spans="1:10" ht="14.25">
      <c r="A371" s="16"/>
      <c r="B371" s="16"/>
      <c r="C371" s="16"/>
      <c r="D371" s="16"/>
      <c r="E371" s="16"/>
      <c r="F371" s="16"/>
      <c r="G371" s="16"/>
      <c r="H371" s="16"/>
      <c r="I371" s="16"/>
      <c r="J371" s="16"/>
    </row>
    <row r="372" spans="1:10" ht="14.25">
      <c r="A372" s="16"/>
      <c r="B372" s="16"/>
      <c r="C372" s="16"/>
      <c r="D372" s="16"/>
      <c r="E372" s="16"/>
      <c r="F372" s="16"/>
      <c r="G372" s="16"/>
      <c r="H372" s="16"/>
      <c r="I372" s="16"/>
      <c r="J372" s="16"/>
    </row>
    <row r="373" spans="1:10" ht="14.25">
      <c r="A373" s="16"/>
      <c r="B373" s="16"/>
      <c r="C373" s="16"/>
      <c r="D373" s="16"/>
      <c r="E373" s="16"/>
      <c r="F373" s="16"/>
      <c r="G373" s="16"/>
      <c r="H373" s="16"/>
      <c r="I373" s="16"/>
      <c r="J373" s="16"/>
    </row>
    <row r="374" spans="1:10" ht="14.25">
      <c r="A374" s="16"/>
      <c r="B374" s="16"/>
      <c r="C374" s="16"/>
      <c r="D374" s="16"/>
      <c r="E374" s="16"/>
      <c r="F374" s="16"/>
      <c r="G374" s="16"/>
      <c r="H374" s="16"/>
      <c r="I374" s="16"/>
      <c r="J374" s="16"/>
    </row>
    <row r="375" spans="1:10" ht="14.25">
      <c r="A375" s="16"/>
      <c r="B375" s="16"/>
      <c r="C375" s="16"/>
      <c r="D375" s="16"/>
      <c r="E375" s="16"/>
      <c r="F375" s="16"/>
      <c r="G375" s="16"/>
      <c r="H375" s="16"/>
      <c r="I375" s="16"/>
      <c r="J375" s="16"/>
    </row>
    <row r="376" spans="1:10" ht="14.25">
      <c r="A376" s="16"/>
      <c r="B376" s="16"/>
      <c r="C376" s="16"/>
      <c r="D376" s="16"/>
      <c r="E376" s="16"/>
      <c r="F376" s="16"/>
      <c r="G376" s="16"/>
      <c r="H376" s="16"/>
      <c r="I376" s="16"/>
      <c r="J376" s="16"/>
    </row>
    <row r="377" spans="1:10" ht="14.25">
      <c r="A377" s="16"/>
      <c r="B377" s="16"/>
      <c r="C377" s="16"/>
      <c r="D377" s="16"/>
      <c r="E377" s="16"/>
      <c r="F377" s="16"/>
      <c r="G377" s="16"/>
      <c r="H377" s="16"/>
      <c r="I377" s="16"/>
      <c r="J377" s="16"/>
    </row>
    <row r="378" spans="1:10" ht="14.25">
      <c r="A378" s="16"/>
      <c r="B378" s="16"/>
      <c r="C378" s="16"/>
      <c r="D378" s="16"/>
      <c r="E378" s="16"/>
      <c r="F378" s="16"/>
      <c r="G378" s="16"/>
      <c r="H378" s="16"/>
      <c r="I378" s="16"/>
      <c r="J378" s="16"/>
    </row>
    <row r="379" spans="1:10" ht="14.25">
      <c r="A379" s="16"/>
      <c r="B379" s="16"/>
      <c r="C379" s="16"/>
      <c r="D379" s="16"/>
      <c r="E379" s="16"/>
      <c r="F379" s="16"/>
      <c r="G379" s="16"/>
      <c r="H379" s="16"/>
      <c r="I379" s="16"/>
      <c r="J379" s="16"/>
    </row>
    <row r="380" spans="1:10" ht="14.25">
      <c r="A380" s="16"/>
      <c r="B380" s="16"/>
      <c r="C380" s="16"/>
      <c r="D380" s="16"/>
      <c r="E380" s="16"/>
      <c r="F380" s="16"/>
      <c r="G380" s="16"/>
      <c r="H380" s="16"/>
      <c r="I380" s="16"/>
      <c r="J380" s="16"/>
    </row>
    <row r="381" spans="1:10" ht="14.25">
      <c r="A381" s="16"/>
      <c r="B381" s="16"/>
      <c r="C381" s="16"/>
      <c r="D381" s="16"/>
      <c r="E381" s="16"/>
      <c r="F381" s="16"/>
      <c r="G381" s="16"/>
      <c r="H381" s="16"/>
      <c r="I381" s="16"/>
      <c r="J381" s="16"/>
    </row>
    <row r="382" spans="1:10" ht="14.25">
      <c r="A382" s="16"/>
      <c r="B382" s="16"/>
      <c r="C382" s="16"/>
      <c r="D382" s="16"/>
      <c r="E382" s="16"/>
      <c r="F382" s="16"/>
      <c r="G382" s="16"/>
      <c r="H382" s="16"/>
      <c r="I382" s="16"/>
      <c r="J382" s="16"/>
    </row>
    <row r="383" spans="1:10" ht="14.25">
      <c r="A383" s="16"/>
      <c r="B383" s="16"/>
      <c r="C383" s="16"/>
      <c r="D383" s="16"/>
      <c r="E383" s="16"/>
      <c r="F383" s="16"/>
      <c r="G383" s="16"/>
      <c r="H383" s="16"/>
      <c r="I383" s="16"/>
      <c r="J383" s="16"/>
    </row>
    <row r="384" spans="1:10" ht="14.25">
      <c r="A384" s="16"/>
      <c r="B384" s="16"/>
      <c r="C384" s="16"/>
      <c r="D384" s="16"/>
      <c r="E384" s="16"/>
      <c r="F384" s="16"/>
      <c r="G384" s="16"/>
      <c r="H384" s="16"/>
      <c r="I384" s="16"/>
      <c r="J384" s="16"/>
    </row>
    <row r="385" spans="1:10" ht="14.25">
      <c r="A385" s="16"/>
      <c r="B385" s="16"/>
      <c r="C385" s="16"/>
      <c r="D385" s="16"/>
      <c r="E385" s="16"/>
      <c r="F385" s="16"/>
      <c r="G385" s="16"/>
      <c r="H385" s="16"/>
      <c r="I385" s="16"/>
      <c r="J385" s="16"/>
    </row>
    <row r="386" spans="1:10" ht="14.25">
      <c r="A386" s="16"/>
      <c r="B386" s="16"/>
      <c r="C386" s="16"/>
      <c r="D386" s="16"/>
      <c r="E386" s="16"/>
      <c r="F386" s="16"/>
      <c r="G386" s="16"/>
      <c r="H386" s="16"/>
      <c r="I386" s="16"/>
      <c r="J386" s="16"/>
    </row>
    <row r="387" spans="1:10" ht="14.25">
      <c r="A387" s="16"/>
      <c r="B387" s="16"/>
      <c r="C387" s="16"/>
      <c r="D387" s="16"/>
      <c r="E387" s="16"/>
      <c r="F387" s="16"/>
      <c r="G387" s="16"/>
      <c r="H387" s="16"/>
      <c r="I387" s="16"/>
      <c r="J387" s="16"/>
    </row>
    <row r="388" spans="1:10" ht="14.25">
      <c r="A388" s="16"/>
      <c r="B388" s="16"/>
      <c r="C388" s="16"/>
      <c r="D388" s="16"/>
      <c r="E388" s="16"/>
      <c r="F388" s="16"/>
      <c r="G388" s="16"/>
      <c r="H388" s="16"/>
      <c r="I388" s="16"/>
      <c r="J388" s="16"/>
    </row>
    <row r="389" spans="1:10" ht="14.25">
      <c r="A389" s="16"/>
      <c r="B389" s="16"/>
      <c r="C389" s="16"/>
      <c r="D389" s="16"/>
      <c r="E389" s="16"/>
      <c r="F389" s="16"/>
      <c r="G389" s="16"/>
      <c r="H389" s="16"/>
      <c r="I389" s="16"/>
      <c r="J389" s="16"/>
    </row>
    <row r="390" spans="1:10" ht="14.25">
      <c r="A390" s="16"/>
      <c r="B390" s="16"/>
      <c r="C390" s="16"/>
      <c r="D390" s="16"/>
      <c r="E390" s="16"/>
      <c r="F390" s="16"/>
      <c r="G390" s="16"/>
      <c r="H390" s="16"/>
      <c r="I390" s="16"/>
      <c r="J390" s="16"/>
    </row>
    <row r="391" spans="1:10" ht="14.25">
      <c r="A391" s="16"/>
      <c r="B391" s="16"/>
      <c r="C391" s="16"/>
      <c r="D391" s="16"/>
      <c r="E391" s="16"/>
      <c r="F391" s="16"/>
      <c r="G391" s="16"/>
      <c r="H391" s="16"/>
      <c r="I391" s="16"/>
      <c r="J391" s="16"/>
    </row>
    <row r="392" spans="1:10" ht="14.25">
      <c r="A392" s="16"/>
      <c r="B392" s="16"/>
      <c r="C392" s="16"/>
      <c r="D392" s="16"/>
      <c r="E392" s="16"/>
      <c r="F392" s="16"/>
      <c r="G392" s="16"/>
      <c r="H392" s="16"/>
      <c r="I392" s="16"/>
      <c r="J392" s="16"/>
    </row>
    <row r="393" spans="1:10" ht="14.25">
      <c r="A393" s="16"/>
      <c r="B393" s="16"/>
      <c r="C393" s="16"/>
      <c r="D393" s="16"/>
      <c r="E393" s="16"/>
      <c r="F393" s="16"/>
      <c r="G393" s="16"/>
      <c r="H393" s="16"/>
      <c r="I393" s="16"/>
      <c r="J393" s="16"/>
    </row>
    <row r="394" spans="1:10" ht="14.25">
      <c r="A394" s="16"/>
      <c r="B394" s="16"/>
      <c r="C394" s="16"/>
      <c r="D394" s="16"/>
      <c r="E394" s="16"/>
      <c r="F394" s="16"/>
      <c r="G394" s="16"/>
      <c r="H394" s="16"/>
      <c r="I394" s="16"/>
      <c r="J394" s="16"/>
    </row>
    <row r="395" spans="1:10" ht="14.25">
      <c r="A395" s="16"/>
      <c r="B395" s="16"/>
      <c r="C395" s="16"/>
      <c r="D395" s="16"/>
      <c r="E395" s="16"/>
      <c r="F395" s="16"/>
      <c r="G395" s="16"/>
      <c r="H395" s="16"/>
      <c r="I395" s="16"/>
      <c r="J395" s="16"/>
    </row>
    <row r="396" spans="1:10" ht="14.25">
      <c r="A396" s="16"/>
      <c r="B396" s="16"/>
      <c r="C396" s="16"/>
      <c r="D396" s="16"/>
      <c r="E396" s="16"/>
      <c r="F396" s="16"/>
      <c r="G396" s="16"/>
      <c r="H396" s="16"/>
      <c r="I396" s="16"/>
      <c r="J396" s="16"/>
    </row>
    <row r="397" spans="1:10" ht="14.25">
      <c r="A397" s="16"/>
      <c r="B397" s="16"/>
      <c r="C397" s="16"/>
      <c r="D397" s="16"/>
      <c r="E397" s="16"/>
      <c r="F397" s="16"/>
      <c r="G397" s="16"/>
      <c r="H397" s="16"/>
      <c r="I397" s="16"/>
      <c r="J397" s="16"/>
    </row>
    <row r="398" spans="1:10" ht="14.25">
      <c r="A398" s="16"/>
      <c r="B398" s="16"/>
      <c r="C398" s="16"/>
      <c r="D398" s="16"/>
      <c r="E398" s="16"/>
      <c r="F398" s="16"/>
      <c r="G398" s="16"/>
      <c r="H398" s="16"/>
      <c r="I398" s="16"/>
      <c r="J398" s="16"/>
    </row>
    <row r="399" spans="1:10" ht="14.25">
      <c r="A399" s="16"/>
      <c r="B399" s="16"/>
      <c r="C399" s="16"/>
      <c r="D399" s="16"/>
      <c r="E399" s="16"/>
      <c r="F399" s="16"/>
      <c r="G399" s="16"/>
      <c r="H399" s="16"/>
      <c r="I399" s="16"/>
      <c r="J399" s="16"/>
    </row>
    <row r="400" spans="1:10" ht="14.25">
      <c r="A400" s="16"/>
      <c r="B400" s="16"/>
      <c r="C400" s="16"/>
      <c r="D400" s="16"/>
      <c r="E400" s="16"/>
      <c r="F400" s="16"/>
      <c r="G400" s="16"/>
      <c r="H400" s="16"/>
      <c r="I400" s="16"/>
      <c r="J400" s="16"/>
    </row>
    <row r="401" spans="1:10" ht="14.25">
      <c r="A401" s="16"/>
      <c r="B401" s="16"/>
      <c r="C401" s="16"/>
      <c r="D401" s="16"/>
      <c r="E401" s="16"/>
      <c r="F401" s="16"/>
      <c r="G401" s="16"/>
      <c r="H401" s="16"/>
      <c r="I401" s="16"/>
      <c r="J401" s="16"/>
    </row>
    <row r="402" spans="1:10" ht="14.25">
      <c r="A402" s="16"/>
      <c r="B402" s="16"/>
      <c r="C402" s="16"/>
      <c r="D402" s="16"/>
      <c r="E402" s="16"/>
      <c r="F402" s="16"/>
      <c r="G402" s="16"/>
      <c r="H402" s="16"/>
      <c r="I402" s="16"/>
      <c r="J402" s="16"/>
    </row>
    <row r="403" spans="1:10" ht="14.25">
      <c r="A403" s="16"/>
      <c r="B403" s="16"/>
      <c r="C403" s="16"/>
      <c r="D403" s="16"/>
      <c r="E403" s="16"/>
      <c r="F403" s="16"/>
      <c r="G403" s="16"/>
      <c r="H403" s="16"/>
      <c r="I403" s="16"/>
      <c r="J403" s="16"/>
    </row>
    <row r="404" spans="1:10" ht="14.25">
      <c r="A404" s="16"/>
      <c r="B404" s="16"/>
      <c r="C404" s="16"/>
      <c r="D404" s="16"/>
      <c r="E404" s="16"/>
      <c r="F404" s="16"/>
      <c r="G404" s="16"/>
      <c r="H404" s="16"/>
      <c r="I404" s="16"/>
      <c r="J404" s="16"/>
    </row>
    <row r="405" spans="1:10" ht="14.25">
      <c r="A405" s="16"/>
      <c r="B405" s="16"/>
      <c r="C405" s="16"/>
      <c r="D405" s="16"/>
      <c r="E405" s="16"/>
      <c r="F405" s="16"/>
      <c r="G405" s="16"/>
      <c r="H405" s="16"/>
      <c r="I405" s="16"/>
      <c r="J405" s="16"/>
    </row>
    <row r="406" spans="1:10" ht="14.25">
      <c r="A406" s="16"/>
      <c r="B406" s="16"/>
      <c r="C406" s="16"/>
      <c r="D406" s="16"/>
      <c r="E406" s="16"/>
      <c r="F406" s="16"/>
      <c r="G406" s="16"/>
      <c r="H406" s="16"/>
      <c r="I406" s="16"/>
      <c r="J406" s="16"/>
    </row>
    <row r="407" spans="1:10" ht="14.25">
      <c r="A407" s="16"/>
      <c r="B407" s="16"/>
      <c r="C407" s="16"/>
      <c r="D407" s="16"/>
      <c r="E407" s="16"/>
      <c r="F407" s="16"/>
      <c r="G407" s="16"/>
      <c r="H407" s="16"/>
      <c r="I407" s="16"/>
      <c r="J407" s="16"/>
    </row>
    <row r="408" spans="1:10" ht="14.25">
      <c r="A408" s="16"/>
      <c r="B408" s="16"/>
      <c r="C408" s="16"/>
      <c r="D408" s="16"/>
      <c r="E408" s="16"/>
      <c r="F408" s="16"/>
      <c r="G408" s="16"/>
      <c r="H408" s="16"/>
      <c r="I408" s="16"/>
      <c r="J408" s="16"/>
    </row>
    <row r="409" spans="1:10" ht="14.25">
      <c r="A409" s="16"/>
      <c r="B409" s="16"/>
      <c r="C409" s="16"/>
      <c r="D409" s="16"/>
      <c r="E409" s="16"/>
      <c r="F409" s="16"/>
      <c r="G409" s="16"/>
      <c r="H409" s="16"/>
      <c r="I409" s="16"/>
      <c r="J409" s="16"/>
    </row>
    <row r="410" spans="1:10" ht="14.25">
      <c r="A410" s="16"/>
      <c r="B410" s="16"/>
      <c r="C410" s="16"/>
      <c r="D410" s="16"/>
      <c r="E410" s="16"/>
      <c r="F410" s="16"/>
      <c r="G410" s="16"/>
      <c r="H410" s="16"/>
      <c r="I410" s="16"/>
      <c r="J410" s="16"/>
    </row>
    <row r="411" spans="1:10" ht="14.25">
      <c r="A411" s="16"/>
      <c r="B411" s="16"/>
      <c r="C411" s="16"/>
      <c r="D411" s="16"/>
      <c r="E411" s="16"/>
      <c r="F411" s="16"/>
      <c r="G411" s="16"/>
      <c r="H411" s="16"/>
      <c r="I411" s="16"/>
      <c r="J411" s="16"/>
    </row>
    <row r="412" spans="1:10" ht="14.25">
      <c r="A412" s="16"/>
      <c r="B412" s="16"/>
      <c r="C412" s="16"/>
      <c r="D412" s="16"/>
      <c r="E412" s="16"/>
      <c r="F412" s="16"/>
      <c r="G412" s="16"/>
      <c r="H412" s="16"/>
      <c r="I412" s="16"/>
      <c r="J412" s="16"/>
    </row>
    <row r="413" spans="1:10" ht="14.25">
      <c r="A413" s="16"/>
      <c r="B413" s="16"/>
      <c r="C413" s="16"/>
      <c r="D413" s="16"/>
      <c r="E413" s="16"/>
      <c r="F413" s="16"/>
      <c r="G413" s="16"/>
      <c r="H413" s="16"/>
      <c r="I413" s="16"/>
      <c r="J413" s="16"/>
    </row>
    <row r="414" spans="1:10" ht="14.25">
      <c r="A414" s="16"/>
      <c r="B414" s="16"/>
      <c r="C414" s="16"/>
      <c r="D414" s="16"/>
      <c r="E414" s="16"/>
      <c r="F414" s="16"/>
      <c r="G414" s="16"/>
      <c r="H414" s="16"/>
      <c r="I414" s="16"/>
      <c r="J414" s="16"/>
    </row>
    <row r="415" spans="1:10" ht="14.25">
      <c r="A415" s="16"/>
      <c r="B415" s="16"/>
      <c r="C415" s="16"/>
      <c r="D415" s="16"/>
      <c r="E415" s="16"/>
      <c r="F415" s="16"/>
      <c r="G415" s="16"/>
      <c r="H415" s="16"/>
      <c r="I415" s="16"/>
      <c r="J415" s="16"/>
    </row>
    <row r="416" spans="1:10" ht="14.25">
      <c r="A416" s="16"/>
      <c r="B416" s="16"/>
      <c r="C416" s="16"/>
      <c r="D416" s="16"/>
      <c r="E416" s="16"/>
      <c r="F416" s="16"/>
      <c r="G416" s="16"/>
      <c r="H416" s="16"/>
      <c r="I416" s="16"/>
      <c r="J416" s="16"/>
    </row>
    <row r="417" spans="1:10" ht="14.25">
      <c r="A417" s="16"/>
      <c r="B417" s="16"/>
      <c r="C417" s="16"/>
      <c r="D417" s="16"/>
      <c r="E417" s="16"/>
      <c r="F417" s="16"/>
      <c r="G417" s="16"/>
      <c r="H417" s="16"/>
      <c r="I417" s="16"/>
      <c r="J417" s="16"/>
    </row>
    <row r="418" spans="1:10" ht="14.25">
      <c r="A418" s="16"/>
      <c r="B418" s="16"/>
      <c r="C418" s="16"/>
      <c r="D418" s="16"/>
      <c r="E418" s="16"/>
      <c r="F418" s="16"/>
      <c r="G418" s="16"/>
      <c r="H418" s="16"/>
      <c r="I418" s="16"/>
      <c r="J418" s="16"/>
    </row>
    <row r="419" spans="1:10" ht="14.25">
      <c r="A419" s="16"/>
      <c r="B419" s="16"/>
      <c r="C419" s="16"/>
      <c r="D419" s="16"/>
      <c r="E419" s="16"/>
      <c r="F419" s="16"/>
      <c r="G419" s="16"/>
      <c r="H419" s="16"/>
      <c r="I419" s="16"/>
      <c r="J419" s="16"/>
    </row>
    <row r="420" spans="1:10" ht="14.25">
      <c r="A420" s="16"/>
      <c r="B420" s="16"/>
      <c r="C420" s="16"/>
      <c r="D420" s="16"/>
      <c r="E420" s="16"/>
      <c r="F420" s="16"/>
      <c r="G420" s="16"/>
      <c r="H420" s="16"/>
      <c r="I420" s="16"/>
      <c r="J420" s="16"/>
    </row>
    <row r="421" spans="1:10" ht="14.25">
      <c r="A421" s="16"/>
      <c r="B421" s="16"/>
      <c r="C421" s="16"/>
      <c r="D421" s="16"/>
      <c r="E421" s="16"/>
      <c r="F421" s="16"/>
      <c r="G421" s="16"/>
      <c r="H421" s="16"/>
      <c r="I421" s="16"/>
      <c r="J421" s="16"/>
    </row>
    <row r="422" spans="1:10" ht="14.25">
      <c r="A422" s="16"/>
      <c r="B422" s="16"/>
      <c r="C422" s="16"/>
      <c r="D422" s="16"/>
      <c r="E422" s="16"/>
      <c r="F422" s="16"/>
      <c r="G422" s="16"/>
      <c r="H422" s="16"/>
      <c r="I422" s="16"/>
      <c r="J422" s="16"/>
    </row>
    <row r="423" spans="1:10" ht="14.25">
      <c r="A423" s="16"/>
      <c r="B423" s="16"/>
      <c r="C423" s="16"/>
      <c r="D423" s="16"/>
      <c r="E423" s="16"/>
      <c r="F423" s="16"/>
      <c r="G423" s="16"/>
      <c r="H423" s="16"/>
      <c r="I423" s="16"/>
      <c r="J423" s="16"/>
    </row>
    <row r="424" spans="1:10" ht="14.25">
      <c r="A424" s="16"/>
      <c r="B424" s="16"/>
      <c r="C424" s="16"/>
      <c r="D424" s="16"/>
      <c r="E424" s="16"/>
      <c r="F424" s="16"/>
      <c r="G424" s="16"/>
      <c r="H424" s="16"/>
      <c r="I424" s="16"/>
      <c r="J424" s="16"/>
    </row>
    <row r="425" spans="1:10" ht="14.25">
      <c r="A425" s="16"/>
      <c r="B425" s="16"/>
      <c r="C425" s="16"/>
      <c r="D425" s="16"/>
      <c r="E425" s="16"/>
      <c r="F425" s="16"/>
      <c r="G425" s="16"/>
      <c r="H425" s="16"/>
      <c r="I425" s="16"/>
      <c r="J425" s="16"/>
    </row>
    <row r="426" spans="1:10" ht="14.25">
      <c r="A426" s="16"/>
      <c r="B426" s="16"/>
      <c r="C426" s="16"/>
      <c r="D426" s="16"/>
      <c r="E426" s="16"/>
      <c r="F426" s="16"/>
      <c r="G426" s="16"/>
      <c r="H426" s="16"/>
      <c r="I426" s="16"/>
      <c r="J426" s="16"/>
    </row>
    <row r="427" spans="1:10" ht="14.25">
      <c r="A427" s="16"/>
      <c r="B427" s="16"/>
      <c r="C427" s="16"/>
      <c r="D427" s="16"/>
      <c r="E427" s="16"/>
      <c r="F427" s="16"/>
      <c r="G427" s="16"/>
      <c r="H427" s="16"/>
      <c r="I427" s="16"/>
      <c r="J427" s="16"/>
    </row>
    <row r="428" spans="1:10" ht="14.25">
      <c r="A428" s="16"/>
      <c r="B428" s="16"/>
      <c r="C428" s="16"/>
      <c r="D428" s="16"/>
      <c r="E428" s="16"/>
      <c r="F428" s="16"/>
      <c r="G428" s="16"/>
      <c r="H428" s="16"/>
      <c r="I428" s="16"/>
      <c r="J428" s="16"/>
    </row>
    <row r="429" spans="1:10" ht="14.25">
      <c r="A429" s="16"/>
      <c r="B429" s="16"/>
      <c r="C429" s="16"/>
      <c r="D429" s="16"/>
      <c r="E429" s="16"/>
      <c r="F429" s="16"/>
      <c r="G429" s="16"/>
      <c r="H429" s="16"/>
      <c r="I429" s="16"/>
      <c r="J429" s="16"/>
    </row>
    <row r="430" spans="1:10" ht="14.25">
      <c r="A430" s="16"/>
      <c r="B430" s="16"/>
      <c r="C430" s="16"/>
      <c r="D430" s="16"/>
      <c r="E430" s="16"/>
      <c r="F430" s="16"/>
      <c r="G430" s="16"/>
      <c r="H430" s="16"/>
      <c r="I430" s="16"/>
      <c r="J430" s="16"/>
    </row>
    <row r="431" spans="1:10" ht="14.25">
      <c r="A431" s="16"/>
      <c r="B431" s="16"/>
      <c r="C431" s="16"/>
      <c r="D431" s="16"/>
      <c r="E431" s="16"/>
      <c r="F431" s="16"/>
      <c r="G431" s="16"/>
      <c r="H431" s="16"/>
      <c r="I431" s="16"/>
      <c r="J431" s="16"/>
    </row>
    <row r="432" spans="1:10" ht="14.25">
      <c r="A432" s="16"/>
      <c r="B432" s="16"/>
      <c r="C432" s="16"/>
      <c r="D432" s="16"/>
      <c r="E432" s="16"/>
      <c r="F432" s="16"/>
      <c r="G432" s="16"/>
      <c r="H432" s="16"/>
      <c r="I432" s="16"/>
      <c r="J432" s="16"/>
    </row>
    <row r="433" spans="1:10" ht="14.25">
      <c r="A433" s="16"/>
      <c r="B433" s="16"/>
      <c r="C433" s="16"/>
      <c r="D433" s="16"/>
      <c r="E433" s="16"/>
      <c r="F433" s="16"/>
      <c r="G433" s="16"/>
      <c r="H433" s="16"/>
      <c r="I433" s="16"/>
      <c r="J433" s="16"/>
    </row>
    <row r="434" spans="1:10" ht="14.25">
      <c r="A434" s="16"/>
      <c r="B434" s="16"/>
      <c r="C434" s="16"/>
      <c r="D434" s="16"/>
      <c r="E434" s="16"/>
      <c r="F434" s="16"/>
      <c r="G434" s="16"/>
      <c r="H434" s="16"/>
      <c r="I434" s="16"/>
      <c r="J434" s="16"/>
    </row>
    <row r="435" spans="1:10" ht="14.25">
      <c r="A435" s="16"/>
      <c r="B435" s="16"/>
      <c r="C435" s="16"/>
      <c r="D435" s="16"/>
      <c r="E435" s="16"/>
      <c r="F435" s="16"/>
      <c r="G435" s="16"/>
      <c r="H435" s="16"/>
      <c r="I435" s="16"/>
      <c r="J435" s="16"/>
    </row>
    <row r="436" spans="1:10" ht="14.25">
      <c r="A436" s="16"/>
      <c r="B436" s="16"/>
      <c r="C436" s="16"/>
      <c r="D436" s="16"/>
      <c r="E436" s="16"/>
      <c r="F436" s="16"/>
      <c r="G436" s="16"/>
      <c r="H436" s="16"/>
      <c r="I436" s="16"/>
      <c r="J436" s="16"/>
    </row>
    <row r="437" spans="1:10" ht="14.25">
      <c r="A437" s="16"/>
      <c r="B437" s="16"/>
      <c r="C437" s="16"/>
      <c r="D437" s="16"/>
      <c r="E437" s="16"/>
      <c r="F437" s="16"/>
      <c r="G437" s="16"/>
      <c r="H437" s="16"/>
      <c r="I437" s="16"/>
      <c r="J437" s="16"/>
    </row>
    <row r="438" spans="1:10" ht="14.25">
      <c r="A438" s="16"/>
      <c r="B438" s="16"/>
      <c r="C438" s="16"/>
      <c r="D438" s="16"/>
      <c r="E438" s="16"/>
      <c r="F438" s="16"/>
      <c r="G438" s="16"/>
      <c r="H438" s="16"/>
      <c r="I438" s="16"/>
      <c r="J438" s="16"/>
    </row>
    <row r="439" spans="1:10" ht="14.25">
      <c r="A439" s="16"/>
      <c r="B439" s="16"/>
      <c r="C439" s="16"/>
      <c r="D439" s="16"/>
      <c r="E439" s="16"/>
      <c r="F439" s="16"/>
      <c r="G439" s="16"/>
      <c r="H439" s="16"/>
      <c r="I439" s="16"/>
      <c r="J439" s="16"/>
    </row>
    <row r="440" spans="1:10" ht="14.25">
      <c r="A440" s="16"/>
      <c r="B440" s="16"/>
      <c r="C440" s="16"/>
      <c r="D440" s="16"/>
      <c r="E440" s="16"/>
      <c r="F440" s="16"/>
      <c r="G440" s="16"/>
      <c r="H440" s="16"/>
      <c r="I440" s="16"/>
      <c r="J440" s="16"/>
    </row>
    <row r="441" spans="1:10" ht="14.25">
      <c r="A441" s="16"/>
      <c r="B441" s="16"/>
      <c r="C441" s="16"/>
      <c r="D441" s="16"/>
      <c r="E441" s="16"/>
      <c r="F441" s="16"/>
      <c r="G441" s="16"/>
      <c r="H441" s="16"/>
      <c r="I441" s="16"/>
      <c r="J441" s="16"/>
    </row>
    <row r="442" spans="1:10" ht="14.25">
      <c r="A442" s="16"/>
      <c r="B442" s="16"/>
      <c r="C442" s="16"/>
      <c r="D442" s="16"/>
      <c r="E442" s="16"/>
      <c r="F442" s="16"/>
      <c r="G442" s="16"/>
      <c r="H442" s="16"/>
      <c r="I442" s="16"/>
      <c r="J442" s="16"/>
    </row>
    <row r="443" spans="1:10" ht="14.25">
      <c r="A443" s="16"/>
      <c r="B443" s="16"/>
      <c r="C443" s="16"/>
      <c r="D443" s="16"/>
      <c r="E443" s="16"/>
      <c r="F443" s="16"/>
      <c r="G443" s="16"/>
      <c r="H443" s="16"/>
      <c r="I443" s="16"/>
      <c r="J443" s="16"/>
    </row>
    <row r="444" spans="1:10" ht="14.25">
      <c r="A444" s="16"/>
      <c r="B444" s="16"/>
      <c r="C444" s="16"/>
      <c r="D444" s="16"/>
      <c r="E444" s="16"/>
      <c r="F444" s="16"/>
      <c r="G444" s="16"/>
      <c r="H444" s="16"/>
      <c r="I444" s="16"/>
      <c r="J444" s="16"/>
    </row>
    <row r="445" spans="1:10" ht="14.25">
      <c r="A445" s="16"/>
      <c r="B445" s="16"/>
      <c r="C445" s="16"/>
      <c r="D445" s="16"/>
      <c r="E445" s="16"/>
      <c r="F445" s="16"/>
      <c r="G445" s="16"/>
      <c r="H445" s="16"/>
      <c r="I445" s="16"/>
      <c r="J445" s="16"/>
    </row>
    <row r="446" spans="1:10" ht="14.25">
      <c r="A446" s="16"/>
      <c r="B446" s="16"/>
      <c r="C446" s="16"/>
      <c r="D446" s="16"/>
      <c r="E446" s="16"/>
      <c r="F446" s="16"/>
      <c r="G446" s="16"/>
      <c r="H446" s="16"/>
      <c r="I446" s="16"/>
      <c r="J446" s="16"/>
    </row>
    <row r="447" spans="1:10" ht="14.25">
      <c r="A447" s="16"/>
      <c r="B447" s="16"/>
      <c r="C447" s="16"/>
      <c r="D447" s="16"/>
      <c r="E447" s="16"/>
      <c r="F447" s="16"/>
      <c r="G447" s="16"/>
      <c r="H447" s="16"/>
      <c r="I447" s="16"/>
      <c r="J447" s="16"/>
    </row>
    <row r="448" spans="1:10" ht="14.25">
      <c r="A448" s="16"/>
      <c r="B448" s="16"/>
      <c r="C448" s="16"/>
      <c r="D448" s="16"/>
      <c r="E448" s="16"/>
      <c r="F448" s="16"/>
      <c r="G448" s="16"/>
      <c r="H448" s="16"/>
      <c r="I448" s="16"/>
      <c r="J448" s="16"/>
    </row>
    <row r="449" spans="1:10" ht="14.25">
      <c r="A449" s="16"/>
      <c r="B449" s="16"/>
      <c r="C449" s="16"/>
      <c r="D449" s="16"/>
      <c r="E449" s="16"/>
      <c r="F449" s="16"/>
      <c r="G449" s="16"/>
      <c r="H449" s="16"/>
      <c r="I449" s="16"/>
      <c r="J449" s="16"/>
    </row>
    <row r="450" spans="1:10" ht="14.25">
      <c r="A450" s="16"/>
      <c r="B450" s="16"/>
      <c r="C450" s="16"/>
      <c r="D450" s="16"/>
      <c r="E450" s="16"/>
      <c r="F450" s="16"/>
      <c r="G450" s="16"/>
      <c r="H450" s="16"/>
      <c r="I450" s="16"/>
      <c r="J450" s="16"/>
    </row>
    <row r="451" spans="1:10" ht="14.25">
      <c r="A451" s="16"/>
      <c r="B451" s="16"/>
      <c r="C451" s="16"/>
      <c r="D451" s="16"/>
      <c r="E451" s="16"/>
      <c r="F451" s="16"/>
      <c r="G451" s="16"/>
      <c r="H451" s="16"/>
      <c r="I451" s="16"/>
      <c r="J451" s="16"/>
    </row>
    <row r="452" spans="1:10" ht="14.25">
      <c r="A452" s="16"/>
      <c r="B452" s="16"/>
      <c r="C452" s="16"/>
      <c r="D452" s="16"/>
      <c r="E452" s="16"/>
      <c r="F452" s="16"/>
      <c r="G452" s="16"/>
      <c r="H452" s="16"/>
      <c r="I452" s="16"/>
      <c r="J452" s="16"/>
    </row>
    <row r="453" spans="1:10" ht="14.25">
      <c r="A453" s="16"/>
      <c r="B453" s="16"/>
      <c r="C453" s="16"/>
      <c r="D453" s="16"/>
      <c r="E453" s="16"/>
      <c r="F453" s="16"/>
      <c r="G453" s="16"/>
      <c r="H453" s="16"/>
      <c r="I453" s="16"/>
      <c r="J453" s="16"/>
    </row>
    <row r="454" spans="1:10" ht="14.25">
      <c r="A454" s="16"/>
      <c r="B454" s="16"/>
      <c r="C454" s="16"/>
      <c r="D454" s="16"/>
      <c r="E454" s="16"/>
      <c r="F454" s="16"/>
      <c r="G454" s="16"/>
      <c r="H454" s="16"/>
      <c r="I454" s="16"/>
      <c r="J454" s="16"/>
    </row>
    <row r="455" spans="1:10" ht="14.25">
      <c r="A455" s="16"/>
      <c r="B455" s="16"/>
      <c r="C455" s="16"/>
      <c r="D455" s="16"/>
      <c r="E455" s="16"/>
      <c r="F455" s="16"/>
      <c r="G455" s="16"/>
      <c r="H455" s="16"/>
      <c r="I455" s="16"/>
      <c r="J455" s="16"/>
    </row>
    <row r="456" spans="1:10" ht="14.25">
      <c r="A456" s="16"/>
      <c r="B456" s="16"/>
      <c r="C456" s="16"/>
      <c r="D456" s="16"/>
      <c r="E456" s="16"/>
      <c r="F456" s="16"/>
      <c r="G456" s="16"/>
      <c r="H456" s="16"/>
      <c r="I456" s="16"/>
      <c r="J456" s="16"/>
    </row>
    <row r="457" spans="1:10" ht="14.25">
      <c r="A457" s="16"/>
      <c r="B457" s="16"/>
      <c r="C457" s="16"/>
      <c r="D457" s="16"/>
      <c r="E457" s="16"/>
      <c r="F457" s="16"/>
      <c r="G457" s="16"/>
      <c r="H457" s="16"/>
      <c r="I457" s="16"/>
      <c r="J457" s="16"/>
    </row>
    <row r="458" spans="1:10" ht="14.25">
      <c r="A458" s="16"/>
      <c r="B458" s="16"/>
      <c r="C458" s="16"/>
      <c r="D458" s="16"/>
      <c r="E458" s="16"/>
      <c r="F458" s="16"/>
      <c r="G458" s="16"/>
      <c r="H458" s="16"/>
      <c r="I458" s="16"/>
      <c r="J458" s="16"/>
    </row>
    <row r="459" spans="1:10" ht="14.25">
      <c r="A459" s="16"/>
      <c r="B459" s="16"/>
      <c r="C459" s="16"/>
      <c r="D459" s="16"/>
      <c r="E459" s="16"/>
      <c r="F459" s="16"/>
      <c r="G459" s="16"/>
      <c r="H459" s="16"/>
      <c r="I459" s="16"/>
      <c r="J459" s="16"/>
    </row>
    <row r="460" spans="1:10" ht="14.25">
      <c r="A460" s="16"/>
      <c r="B460" s="16"/>
      <c r="C460" s="16"/>
      <c r="D460" s="16"/>
      <c r="E460" s="16"/>
      <c r="F460" s="16"/>
      <c r="G460" s="16"/>
      <c r="H460" s="16"/>
      <c r="I460" s="16"/>
      <c r="J460" s="16"/>
    </row>
    <row r="461" spans="1:10" ht="14.25">
      <c r="A461" s="16"/>
      <c r="B461" s="16"/>
      <c r="C461" s="16"/>
      <c r="D461" s="16"/>
      <c r="E461" s="16"/>
      <c r="F461" s="16"/>
      <c r="G461" s="16"/>
      <c r="H461" s="16"/>
      <c r="I461" s="16"/>
      <c r="J461" s="16"/>
    </row>
    <row r="462" spans="1:10" ht="14.25">
      <c r="A462" s="16"/>
      <c r="B462" s="16"/>
      <c r="C462" s="16"/>
      <c r="D462" s="16"/>
      <c r="E462" s="16"/>
      <c r="F462" s="16"/>
      <c r="G462" s="16"/>
      <c r="H462" s="16"/>
      <c r="I462" s="16"/>
      <c r="J462" s="16"/>
    </row>
    <row r="463" spans="1:10" ht="14.25">
      <c r="A463" s="16"/>
      <c r="B463" s="16"/>
      <c r="C463" s="16"/>
      <c r="D463" s="16"/>
      <c r="E463" s="16"/>
      <c r="F463" s="16"/>
      <c r="G463" s="16"/>
      <c r="H463" s="16"/>
      <c r="I463" s="16"/>
      <c r="J463" s="16"/>
    </row>
    <row r="464" spans="1:10" ht="14.25">
      <c r="A464" s="16"/>
      <c r="B464" s="16"/>
      <c r="C464" s="16"/>
      <c r="D464" s="16"/>
      <c r="E464" s="16"/>
      <c r="F464" s="16"/>
      <c r="G464" s="16"/>
      <c r="H464" s="16"/>
      <c r="I464" s="16"/>
      <c r="J464" s="16"/>
    </row>
    <row r="465" spans="1:10" ht="14.25">
      <c r="A465" s="16"/>
      <c r="B465" s="16"/>
      <c r="C465" s="16"/>
      <c r="D465" s="16"/>
      <c r="E465" s="16"/>
      <c r="F465" s="16"/>
      <c r="G465" s="16"/>
      <c r="H465" s="16"/>
      <c r="I465" s="16"/>
      <c r="J465" s="16"/>
    </row>
    <row r="466" spans="1:10" ht="14.25">
      <c r="A466" s="16"/>
      <c r="B466" s="16"/>
      <c r="C466" s="16"/>
      <c r="D466" s="16"/>
      <c r="E466" s="16"/>
      <c r="F466" s="16"/>
      <c r="G466" s="16"/>
      <c r="H466" s="16"/>
      <c r="I466" s="16"/>
      <c r="J466" s="16"/>
    </row>
    <row r="467" spans="1:10" ht="14.25">
      <c r="A467" s="16"/>
      <c r="B467" s="16"/>
      <c r="C467" s="16"/>
      <c r="D467" s="16"/>
      <c r="E467" s="16"/>
      <c r="F467" s="16"/>
      <c r="G467" s="16"/>
      <c r="H467" s="16"/>
      <c r="I467" s="16"/>
      <c r="J467" s="16"/>
    </row>
    <row r="468" spans="1:10" ht="14.25">
      <c r="A468" s="16"/>
      <c r="B468" s="16"/>
      <c r="C468" s="16"/>
      <c r="D468" s="16"/>
      <c r="E468" s="16"/>
      <c r="F468" s="16"/>
      <c r="G468" s="16"/>
      <c r="H468" s="16"/>
      <c r="I468" s="16"/>
      <c r="J468" s="16"/>
    </row>
    <row r="469" spans="1:10" ht="14.25">
      <c r="A469" s="16"/>
      <c r="B469" s="16"/>
      <c r="C469" s="16"/>
      <c r="D469" s="16"/>
      <c r="E469" s="16"/>
      <c r="F469" s="16"/>
      <c r="G469" s="16"/>
      <c r="H469" s="16"/>
      <c r="I469" s="16"/>
      <c r="J469" s="16"/>
    </row>
    <row r="470" spans="1:10" ht="14.25">
      <c r="A470" s="16"/>
      <c r="B470" s="16"/>
      <c r="C470" s="16"/>
      <c r="D470" s="16"/>
      <c r="E470" s="16"/>
      <c r="F470" s="16"/>
      <c r="G470" s="16"/>
      <c r="H470" s="16"/>
      <c r="I470" s="16"/>
      <c r="J470" s="16"/>
    </row>
    <row r="471" spans="1:10" ht="14.25">
      <c r="A471" s="16"/>
      <c r="B471" s="16"/>
      <c r="C471" s="16"/>
      <c r="D471" s="16"/>
      <c r="E471" s="16"/>
      <c r="F471" s="16"/>
      <c r="G471" s="16"/>
      <c r="H471" s="16"/>
      <c r="I471" s="16"/>
      <c r="J471" s="16"/>
    </row>
    <row r="472" spans="1:10" ht="14.25">
      <c r="A472" s="16"/>
      <c r="B472" s="16"/>
      <c r="C472" s="16"/>
      <c r="D472" s="16"/>
      <c r="E472" s="16"/>
      <c r="F472" s="16"/>
      <c r="G472" s="16"/>
      <c r="H472" s="16"/>
      <c r="I472" s="16"/>
      <c r="J472" s="16"/>
    </row>
    <row r="473" spans="1:10" ht="14.25">
      <c r="A473" s="16"/>
      <c r="B473" s="16"/>
      <c r="C473" s="16"/>
      <c r="D473" s="16"/>
      <c r="E473" s="16"/>
      <c r="F473" s="16"/>
      <c r="G473" s="16"/>
      <c r="H473" s="16"/>
      <c r="I473" s="16"/>
      <c r="J473" s="16"/>
    </row>
    <row r="474" spans="1:10" ht="14.25">
      <c r="A474" s="16"/>
      <c r="B474" s="16"/>
      <c r="C474" s="16"/>
      <c r="D474" s="16"/>
      <c r="E474" s="16"/>
      <c r="F474" s="16"/>
      <c r="G474" s="16"/>
      <c r="H474" s="16"/>
      <c r="I474" s="16"/>
      <c r="J474" s="16"/>
    </row>
    <row r="475" spans="1:10" ht="14.25">
      <c r="A475" s="16"/>
      <c r="B475" s="16"/>
      <c r="C475" s="16"/>
      <c r="D475" s="16"/>
      <c r="E475" s="16"/>
      <c r="F475" s="16"/>
      <c r="G475" s="16"/>
      <c r="H475" s="16"/>
      <c r="I475" s="16"/>
      <c r="J475" s="16"/>
    </row>
    <row r="476" spans="1:10" ht="14.25">
      <c r="A476" s="16"/>
      <c r="B476" s="16"/>
      <c r="C476" s="16"/>
      <c r="D476" s="16"/>
      <c r="E476" s="16"/>
      <c r="F476" s="16"/>
      <c r="G476" s="16"/>
      <c r="H476" s="16"/>
      <c r="I476" s="16"/>
      <c r="J476" s="16"/>
    </row>
    <row r="477" spans="1:10" ht="14.25">
      <c r="A477" s="16"/>
      <c r="B477" s="16"/>
      <c r="C477" s="16"/>
      <c r="D477" s="16"/>
      <c r="E477" s="16"/>
      <c r="F477" s="16"/>
      <c r="G477" s="16"/>
      <c r="H477" s="16"/>
      <c r="I477" s="16"/>
      <c r="J477" s="16"/>
    </row>
    <row r="478" spans="1:10" ht="14.25">
      <c r="A478" s="16"/>
      <c r="B478" s="16"/>
      <c r="C478" s="16"/>
      <c r="D478" s="16"/>
      <c r="E478" s="16"/>
      <c r="F478" s="16"/>
      <c r="G478" s="16"/>
      <c r="H478" s="16"/>
      <c r="I478" s="16"/>
      <c r="J478" s="16"/>
    </row>
    <row r="479" spans="1:10" ht="14.25">
      <c r="A479" s="16"/>
      <c r="B479" s="16"/>
      <c r="C479" s="16"/>
      <c r="D479" s="16"/>
      <c r="E479" s="16"/>
      <c r="F479" s="16"/>
      <c r="G479" s="16"/>
      <c r="H479" s="16"/>
      <c r="I479" s="16"/>
      <c r="J479" s="16"/>
    </row>
    <row r="480" spans="1:10" ht="14.25">
      <c r="A480" s="16"/>
      <c r="B480" s="16"/>
      <c r="C480" s="16"/>
      <c r="D480" s="16"/>
      <c r="E480" s="16"/>
      <c r="F480" s="16"/>
      <c r="G480" s="16"/>
      <c r="H480" s="16"/>
      <c r="I480" s="16"/>
      <c r="J480" s="16"/>
    </row>
    <row r="481" spans="1:10" ht="14.25">
      <c r="A481" s="16"/>
      <c r="B481" s="16"/>
      <c r="C481" s="16"/>
      <c r="D481" s="16"/>
      <c r="E481" s="16"/>
      <c r="F481" s="16"/>
      <c r="G481" s="16"/>
      <c r="H481" s="16"/>
      <c r="I481" s="16"/>
      <c r="J481" s="16"/>
    </row>
    <row r="482" spans="1:10" ht="14.25">
      <c r="A482" s="16"/>
      <c r="B482" s="16"/>
      <c r="C482" s="16"/>
      <c r="D482" s="16"/>
      <c r="E482" s="16"/>
      <c r="F482" s="16"/>
      <c r="G482" s="16"/>
      <c r="H482" s="16"/>
      <c r="I482" s="16"/>
      <c r="J482" s="16"/>
    </row>
    <row r="483" spans="1:10" ht="14.25">
      <c r="A483" s="16"/>
      <c r="B483" s="16"/>
      <c r="C483" s="16"/>
      <c r="D483" s="16"/>
      <c r="E483" s="16"/>
      <c r="F483" s="16"/>
      <c r="G483" s="16"/>
      <c r="H483" s="16"/>
      <c r="I483" s="16"/>
      <c r="J483" s="16"/>
    </row>
    <row r="484" spans="1:10" ht="14.25">
      <c r="A484" s="16"/>
      <c r="B484" s="16"/>
      <c r="C484" s="16"/>
      <c r="D484" s="16"/>
      <c r="E484" s="16"/>
      <c r="F484" s="16"/>
      <c r="G484" s="16"/>
      <c r="H484" s="16"/>
      <c r="I484" s="16"/>
      <c r="J484" s="16"/>
    </row>
    <row r="485" spans="1:10" ht="14.25">
      <c r="A485" s="16"/>
      <c r="B485" s="16"/>
      <c r="C485" s="16"/>
      <c r="D485" s="16"/>
      <c r="E485" s="16"/>
      <c r="F485" s="16"/>
      <c r="G485" s="16"/>
      <c r="H485" s="16"/>
      <c r="I485" s="16"/>
      <c r="J485" s="16"/>
    </row>
    <row r="486" spans="1:10" ht="14.25">
      <c r="A486" s="16"/>
      <c r="B486" s="16"/>
      <c r="C486" s="16"/>
      <c r="D486" s="16"/>
      <c r="E486" s="16"/>
      <c r="F486" s="16"/>
      <c r="G486" s="16"/>
      <c r="H486" s="16"/>
      <c r="I486" s="16"/>
      <c r="J486" s="16"/>
    </row>
    <row r="487" spans="1:10" ht="14.25">
      <c r="A487" s="16"/>
      <c r="B487" s="16"/>
      <c r="C487" s="16"/>
      <c r="D487" s="16"/>
      <c r="E487" s="16"/>
      <c r="F487" s="16"/>
      <c r="G487" s="16"/>
      <c r="H487" s="16"/>
      <c r="I487" s="16"/>
      <c r="J487" s="16"/>
    </row>
    <row r="488" spans="1:10" ht="14.25">
      <c r="A488" s="16"/>
      <c r="B488" s="16"/>
      <c r="C488" s="16"/>
      <c r="D488" s="16"/>
      <c r="E488" s="16"/>
      <c r="F488" s="16"/>
      <c r="G488" s="16"/>
      <c r="H488" s="16"/>
      <c r="I488" s="16"/>
      <c r="J488" s="16"/>
    </row>
    <row r="489" spans="1:10" ht="14.25">
      <c r="A489" s="16"/>
      <c r="B489" s="16"/>
      <c r="C489" s="16"/>
      <c r="D489" s="16"/>
      <c r="E489" s="16"/>
      <c r="F489" s="16"/>
      <c r="G489" s="16"/>
      <c r="H489" s="16"/>
      <c r="I489" s="16"/>
      <c r="J489" s="16"/>
    </row>
    <row r="490" spans="1:10" ht="14.25">
      <c r="A490" s="16"/>
      <c r="B490" s="16"/>
      <c r="C490" s="16"/>
      <c r="D490" s="16"/>
      <c r="E490" s="16"/>
      <c r="F490" s="16"/>
      <c r="G490" s="16"/>
      <c r="H490" s="16"/>
      <c r="I490" s="16"/>
      <c r="J490" s="16"/>
    </row>
    <row r="491" spans="1:10" ht="14.25">
      <c r="A491" s="16"/>
      <c r="B491" s="16"/>
      <c r="C491" s="16"/>
      <c r="D491" s="16"/>
      <c r="E491" s="16"/>
      <c r="F491" s="16"/>
      <c r="G491" s="16"/>
      <c r="H491" s="16"/>
      <c r="I491" s="16"/>
      <c r="J491" s="16"/>
    </row>
    <row r="492" spans="1:10" ht="14.25">
      <c r="A492" s="16"/>
      <c r="B492" s="16"/>
      <c r="C492" s="16"/>
      <c r="D492" s="16"/>
      <c r="E492" s="16"/>
      <c r="F492" s="16"/>
      <c r="G492" s="16"/>
      <c r="H492" s="16"/>
      <c r="I492" s="16"/>
      <c r="J492" s="16"/>
    </row>
    <row r="493" spans="1:10" ht="14.25">
      <c r="A493" s="16"/>
      <c r="B493" s="16"/>
      <c r="C493" s="16"/>
      <c r="D493" s="16"/>
      <c r="E493" s="16"/>
      <c r="F493" s="16"/>
      <c r="G493" s="16"/>
      <c r="H493" s="16"/>
      <c r="I493" s="16"/>
      <c r="J493" s="16"/>
    </row>
    <row r="494" spans="1:10" ht="14.25">
      <c r="A494" s="16"/>
      <c r="B494" s="16"/>
      <c r="C494" s="16"/>
      <c r="D494" s="16"/>
      <c r="E494" s="16"/>
      <c r="F494" s="16"/>
      <c r="G494" s="16"/>
      <c r="H494" s="16"/>
      <c r="I494" s="16"/>
      <c r="J494" s="16"/>
    </row>
    <row r="495" spans="1:10" ht="14.25">
      <c r="A495" s="16"/>
      <c r="B495" s="16"/>
      <c r="C495" s="16"/>
      <c r="D495" s="16"/>
      <c r="E495" s="16"/>
      <c r="F495" s="16"/>
      <c r="G495" s="16"/>
      <c r="H495" s="16"/>
      <c r="I495" s="16"/>
      <c r="J495" s="16"/>
    </row>
    <row r="496" spans="1:10" ht="14.25">
      <c r="A496" s="16"/>
      <c r="B496" s="16"/>
      <c r="C496" s="16"/>
      <c r="D496" s="16"/>
      <c r="E496" s="16"/>
      <c r="F496" s="16"/>
      <c r="G496" s="16"/>
      <c r="H496" s="16"/>
      <c r="I496" s="16"/>
      <c r="J496" s="16"/>
    </row>
    <row r="497" spans="1:10" ht="14.25">
      <c r="A497" s="16"/>
      <c r="B497" s="16"/>
      <c r="C497" s="16"/>
      <c r="D497" s="16"/>
      <c r="E497" s="16"/>
      <c r="F497" s="16"/>
      <c r="G497" s="16"/>
      <c r="H497" s="16"/>
      <c r="I497" s="16"/>
      <c r="J497" s="16"/>
    </row>
    <row r="498" spans="1:10" ht="14.25">
      <c r="A498" s="16"/>
      <c r="B498" s="16"/>
      <c r="C498" s="16"/>
      <c r="D498" s="16"/>
      <c r="E498" s="16"/>
      <c r="F498" s="16"/>
      <c r="G498" s="16"/>
      <c r="H498" s="16"/>
      <c r="I498" s="16"/>
      <c r="J498" s="16"/>
    </row>
    <row r="499" spans="1:10" ht="14.25">
      <c r="A499" s="16"/>
      <c r="B499" s="16"/>
      <c r="C499" s="16"/>
      <c r="D499" s="16"/>
      <c r="E499" s="16"/>
      <c r="F499" s="16"/>
      <c r="G499" s="16"/>
      <c r="H499" s="16"/>
      <c r="I499" s="16"/>
      <c r="J499" s="16"/>
    </row>
    <row r="500" spans="1:10" ht="14.25">
      <c r="A500" s="16"/>
      <c r="B500" s="16"/>
      <c r="C500" s="16"/>
      <c r="D500" s="16"/>
      <c r="E500" s="16"/>
      <c r="F500" s="16"/>
      <c r="G500" s="16"/>
      <c r="H500" s="16"/>
      <c r="I500" s="16"/>
      <c r="J500" s="16"/>
    </row>
    <row r="501" spans="1:10" ht="14.25">
      <c r="A501" s="16"/>
      <c r="B501" s="16"/>
      <c r="C501" s="16"/>
      <c r="D501" s="16"/>
      <c r="E501" s="16"/>
      <c r="F501" s="16"/>
      <c r="G501" s="16"/>
      <c r="H501" s="16"/>
      <c r="I501" s="16"/>
      <c r="J501" s="16"/>
    </row>
    <row r="502" spans="1:10" ht="14.25">
      <c r="A502" s="16"/>
      <c r="B502" s="16"/>
      <c r="C502" s="16"/>
      <c r="D502" s="16"/>
      <c r="E502" s="16"/>
      <c r="F502" s="16"/>
      <c r="G502" s="16"/>
      <c r="H502" s="16"/>
      <c r="I502" s="16"/>
      <c r="J502" s="16"/>
    </row>
    <row r="503" spans="1:10" ht="14.25">
      <c r="A503" s="16"/>
      <c r="B503" s="16"/>
      <c r="C503" s="16"/>
      <c r="D503" s="16"/>
      <c r="E503" s="16"/>
      <c r="F503" s="16"/>
      <c r="G503" s="16"/>
      <c r="H503" s="16"/>
      <c r="I503" s="16"/>
      <c r="J503" s="16"/>
    </row>
    <row r="504" spans="1:10" ht="14.25">
      <c r="A504" s="16"/>
      <c r="B504" s="16"/>
      <c r="C504" s="16"/>
      <c r="D504" s="16"/>
      <c r="E504" s="16"/>
      <c r="F504" s="16"/>
      <c r="G504" s="16"/>
      <c r="H504" s="16"/>
      <c r="I504" s="16"/>
      <c r="J504" s="16"/>
    </row>
    <row r="505" spans="1:10" ht="14.25">
      <c r="A505" s="16"/>
      <c r="B505" s="16"/>
      <c r="C505" s="16"/>
      <c r="D505" s="16"/>
      <c r="E505" s="16"/>
      <c r="F505" s="16"/>
      <c r="G505" s="16"/>
      <c r="H505" s="16"/>
      <c r="I505" s="16"/>
      <c r="J505" s="16"/>
    </row>
    <row r="506" spans="1:10" ht="14.25">
      <c r="A506" s="16"/>
      <c r="B506" s="16"/>
      <c r="C506" s="16"/>
      <c r="D506" s="16"/>
      <c r="E506" s="16"/>
      <c r="F506" s="16"/>
      <c r="G506" s="16"/>
      <c r="H506" s="16"/>
      <c r="I506" s="16"/>
      <c r="J506" s="16"/>
    </row>
    <row r="507" spans="1:10" ht="14.25">
      <c r="A507" s="16"/>
      <c r="B507" s="16"/>
      <c r="C507" s="16"/>
      <c r="D507" s="16"/>
      <c r="E507" s="16"/>
      <c r="F507" s="16"/>
      <c r="G507" s="16"/>
      <c r="H507" s="16"/>
      <c r="I507" s="16"/>
      <c r="J507" s="16"/>
    </row>
    <row r="508" spans="1:10" ht="14.25">
      <c r="A508" s="16"/>
      <c r="B508" s="16"/>
      <c r="C508" s="16"/>
      <c r="D508" s="16"/>
      <c r="E508" s="16"/>
      <c r="F508" s="16"/>
      <c r="G508" s="16"/>
      <c r="H508" s="16"/>
      <c r="I508" s="16"/>
      <c r="J508" s="16"/>
    </row>
    <row r="509" spans="1:10" ht="14.25">
      <c r="A509" s="16"/>
      <c r="B509" s="16"/>
      <c r="C509" s="16"/>
      <c r="D509" s="16"/>
      <c r="E509" s="16"/>
      <c r="F509" s="16"/>
      <c r="G509" s="16"/>
      <c r="H509" s="16"/>
      <c r="I509" s="16"/>
      <c r="J509" s="16"/>
    </row>
    <row r="510" spans="1:10" ht="14.25">
      <c r="A510" s="16"/>
      <c r="B510" s="16"/>
      <c r="C510" s="16"/>
      <c r="D510" s="16"/>
      <c r="E510" s="16"/>
      <c r="F510" s="16"/>
      <c r="G510" s="16"/>
      <c r="H510" s="16"/>
      <c r="I510" s="16"/>
      <c r="J510" s="16"/>
    </row>
    <row r="511" spans="1:10" ht="14.25">
      <c r="A511" s="16"/>
      <c r="B511" s="16"/>
      <c r="C511" s="16"/>
      <c r="D511" s="16"/>
      <c r="E511" s="16"/>
      <c r="F511" s="16"/>
      <c r="G511" s="16"/>
      <c r="H511" s="16"/>
      <c r="I511" s="16"/>
      <c r="J511" s="16"/>
    </row>
    <row r="512" spans="1:10" ht="14.25">
      <c r="A512" s="16"/>
      <c r="B512" s="16"/>
      <c r="C512" s="16"/>
      <c r="D512" s="16"/>
      <c r="E512" s="16"/>
      <c r="F512" s="16"/>
      <c r="G512" s="16"/>
      <c r="H512" s="16"/>
      <c r="I512" s="16"/>
      <c r="J512" s="16"/>
    </row>
    <row r="513" spans="1:10" ht="14.25">
      <c r="A513" s="16"/>
      <c r="B513" s="16"/>
      <c r="C513" s="16"/>
      <c r="D513" s="16"/>
      <c r="E513" s="16"/>
      <c r="F513" s="16"/>
      <c r="G513" s="16"/>
      <c r="H513" s="16"/>
      <c r="I513" s="16"/>
      <c r="J513" s="16"/>
    </row>
    <row r="514" spans="1:10" ht="14.25">
      <c r="A514" s="16"/>
      <c r="B514" s="16"/>
      <c r="C514" s="16"/>
      <c r="D514" s="16"/>
      <c r="E514" s="16"/>
      <c r="F514" s="16"/>
      <c r="G514" s="16"/>
      <c r="H514" s="16"/>
      <c r="I514" s="16"/>
      <c r="J514" s="16"/>
    </row>
    <row r="515" spans="1:10" ht="14.25">
      <c r="A515" s="16"/>
      <c r="B515" s="16"/>
      <c r="C515" s="16"/>
      <c r="D515" s="16"/>
      <c r="E515" s="16"/>
      <c r="F515" s="16"/>
      <c r="G515" s="16"/>
      <c r="H515" s="16"/>
      <c r="I515" s="16"/>
      <c r="J515" s="16"/>
    </row>
    <row r="516" spans="1:10" ht="14.25">
      <c r="A516" s="16"/>
      <c r="B516" s="16"/>
      <c r="C516" s="16"/>
      <c r="D516" s="16"/>
      <c r="E516" s="16"/>
      <c r="F516" s="16"/>
      <c r="G516" s="16"/>
      <c r="H516" s="16"/>
      <c r="I516" s="16"/>
      <c r="J516" s="16"/>
    </row>
    <row r="517" spans="1:10" ht="14.25">
      <c r="A517" s="16"/>
      <c r="B517" s="16"/>
      <c r="C517" s="16"/>
      <c r="D517" s="16"/>
      <c r="E517" s="16"/>
      <c r="F517" s="16"/>
      <c r="G517" s="16"/>
      <c r="H517" s="16"/>
      <c r="I517" s="16"/>
      <c r="J517" s="16"/>
    </row>
    <row r="518" spans="1:10" ht="14.25">
      <c r="A518" s="16"/>
      <c r="B518" s="16"/>
      <c r="C518" s="16"/>
      <c r="D518" s="16"/>
      <c r="E518" s="16"/>
      <c r="F518" s="16"/>
      <c r="G518" s="16"/>
      <c r="H518" s="16"/>
      <c r="I518" s="16"/>
      <c r="J518" s="16"/>
    </row>
    <row r="519" spans="1:10" ht="14.25">
      <c r="A519" s="16"/>
      <c r="B519" s="16"/>
      <c r="C519" s="16"/>
      <c r="D519" s="16"/>
      <c r="E519" s="16"/>
      <c r="F519" s="16"/>
      <c r="G519" s="16"/>
      <c r="H519" s="16"/>
      <c r="I519" s="16"/>
      <c r="J519" s="16"/>
    </row>
    <row r="520" spans="1:10" ht="14.25">
      <c r="A520" s="16"/>
      <c r="B520" s="16"/>
      <c r="C520" s="16"/>
      <c r="D520" s="16"/>
      <c r="E520" s="16"/>
      <c r="F520" s="16"/>
      <c r="G520" s="16"/>
      <c r="H520" s="16"/>
      <c r="I520" s="16"/>
      <c r="J520" s="16"/>
    </row>
    <row r="521" spans="1:10" ht="14.25">
      <c r="A521" s="16"/>
      <c r="B521" s="16"/>
      <c r="C521" s="16"/>
      <c r="D521" s="16"/>
      <c r="E521" s="16"/>
      <c r="F521" s="16"/>
      <c r="G521" s="16"/>
      <c r="H521" s="16"/>
      <c r="I521" s="16"/>
      <c r="J521" s="16"/>
    </row>
    <row r="522" spans="1:10" ht="14.25">
      <c r="A522" s="16"/>
      <c r="B522" s="16"/>
      <c r="C522" s="16"/>
      <c r="D522" s="16"/>
      <c r="E522" s="16"/>
      <c r="F522" s="16"/>
      <c r="G522" s="16"/>
      <c r="H522" s="16"/>
      <c r="I522" s="16"/>
      <c r="J522" s="16"/>
    </row>
    <row r="523" spans="1:10" ht="14.25">
      <c r="A523" s="16"/>
      <c r="B523" s="16"/>
      <c r="C523" s="16"/>
      <c r="D523" s="16"/>
      <c r="E523" s="16"/>
      <c r="F523" s="16"/>
      <c r="G523" s="16"/>
      <c r="H523" s="16"/>
      <c r="I523" s="16"/>
      <c r="J523" s="16"/>
    </row>
    <row r="524" spans="1:10" ht="14.25">
      <c r="A524" s="16"/>
      <c r="B524" s="16"/>
      <c r="C524" s="16"/>
      <c r="D524" s="16"/>
      <c r="E524" s="16"/>
      <c r="F524" s="16"/>
      <c r="G524" s="16"/>
      <c r="H524" s="16"/>
      <c r="I524" s="16"/>
      <c r="J524" s="16"/>
    </row>
    <row r="525" spans="1:10" ht="14.25">
      <c r="A525" s="16"/>
      <c r="B525" s="16"/>
      <c r="C525" s="16"/>
      <c r="D525" s="16"/>
      <c r="E525" s="16"/>
      <c r="F525" s="16"/>
      <c r="G525" s="16"/>
      <c r="H525" s="16"/>
      <c r="I525" s="16"/>
      <c r="J525" s="16"/>
    </row>
    <row r="526" spans="1:10" ht="14.25">
      <c r="A526" s="16"/>
      <c r="B526" s="16"/>
      <c r="C526" s="16"/>
      <c r="D526" s="16"/>
      <c r="E526" s="16"/>
      <c r="F526" s="16"/>
      <c r="G526" s="16"/>
      <c r="H526" s="16"/>
      <c r="I526" s="16"/>
      <c r="J526" s="16"/>
    </row>
    <row r="527" spans="1:10" ht="14.25">
      <c r="A527" s="16"/>
      <c r="B527" s="16"/>
      <c r="C527" s="16"/>
      <c r="D527" s="16"/>
      <c r="E527" s="16"/>
      <c r="F527" s="16"/>
      <c r="G527" s="16"/>
      <c r="H527" s="16"/>
      <c r="I527" s="16"/>
      <c r="J527" s="16"/>
    </row>
    <row r="528" spans="1:10" ht="14.25">
      <c r="A528" s="16"/>
      <c r="B528" s="16"/>
      <c r="C528" s="16"/>
      <c r="D528" s="16"/>
      <c r="E528" s="16"/>
      <c r="F528" s="16"/>
      <c r="G528" s="16"/>
      <c r="H528" s="16"/>
      <c r="I528" s="16"/>
      <c r="J528" s="16"/>
    </row>
    <row r="529" spans="1:10" ht="14.25">
      <c r="A529" s="16"/>
      <c r="B529" s="16"/>
      <c r="C529" s="16"/>
      <c r="D529" s="16"/>
      <c r="E529" s="16"/>
      <c r="F529" s="16"/>
      <c r="G529" s="16"/>
      <c r="H529" s="16"/>
      <c r="I529" s="16"/>
      <c r="J529" s="16"/>
    </row>
    <row r="530" spans="1:10" ht="14.25">
      <c r="A530" s="16"/>
      <c r="B530" s="16"/>
      <c r="C530" s="16"/>
      <c r="D530" s="16"/>
      <c r="E530" s="16"/>
      <c r="F530" s="16"/>
      <c r="G530" s="16"/>
      <c r="H530" s="16"/>
      <c r="I530" s="16"/>
      <c r="J530" s="16"/>
    </row>
    <row r="531" spans="1:10" ht="14.25">
      <c r="A531" s="16"/>
      <c r="B531" s="16"/>
      <c r="C531" s="16"/>
      <c r="D531" s="16"/>
      <c r="E531" s="16"/>
      <c r="F531" s="16"/>
      <c r="G531" s="16"/>
      <c r="H531" s="16"/>
      <c r="I531" s="16"/>
      <c r="J531" s="16"/>
    </row>
    <row r="532" spans="1:10" ht="14.25">
      <c r="A532" s="16"/>
      <c r="B532" s="16"/>
      <c r="C532" s="16"/>
      <c r="D532" s="16"/>
      <c r="E532" s="16"/>
      <c r="F532" s="16"/>
      <c r="G532" s="16"/>
      <c r="H532" s="16"/>
      <c r="I532" s="16"/>
      <c r="J532" s="16"/>
    </row>
    <row r="533" spans="1:10" ht="14.25">
      <c r="A533" s="16"/>
      <c r="B533" s="16"/>
      <c r="C533" s="16"/>
      <c r="D533" s="16"/>
      <c r="E533" s="16"/>
      <c r="F533" s="16"/>
      <c r="G533" s="16"/>
      <c r="H533" s="16"/>
      <c r="I533" s="16"/>
      <c r="J533" s="16"/>
    </row>
    <row r="534" spans="1:10" ht="14.25">
      <c r="A534" s="16"/>
      <c r="B534" s="16"/>
      <c r="C534" s="16"/>
      <c r="D534" s="16"/>
      <c r="E534" s="16"/>
      <c r="F534" s="16"/>
      <c r="G534" s="16"/>
      <c r="H534" s="16"/>
      <c r="I534" s="16"/>
      <c r="J534" s="16"/>
    </row>
    <row r="535" spans="1:10" ht="14.25">
      <c r="A535" s="16"/>
      <c r="B535" s="16"/>
      <c r="C535" s="16"/>
      <c r="D535" s="16"/>
      <c r="E535" s="16"/>
      <c r="F535" s="16"/>
      <c r="G535" s="16"/>
      <c r="H535" s="16"/>
      <c r="I535" s="16"/>
      <c r="J535" s="16"/>
    </row>
    <row r="536" spans="1:10" ht="14.25">
      <c r="A536" s="16"/>
      <c r="B536" s="16"/>
      <c r="C536" s="16"/>
      <c r="D536" s="16"/>
      <c r="E536" s="16"/>
      <c r="F536" s="16"/>
      <c r="G536" s="16"/>
      <c r="H536" s="16"/>
      <c r="I536" s="16"/>
      <c r="J536" s="16"/>
    </row>
    <row r="537" spans="1:10" ht="14.25">
      <c r="A537" s="16"/>
      <c r="B537" s="16"/>
      <c r="C537" s="16"/>
      <c r="D537" s="16"/>
      <c r="E537" s="16"/>
      <c r="F537" s="16"/>
      <c r="G537" s="16"/>
      <c r="H537" s="16"/>
      <c r="I537" s="16"/>
      <c r="J537" s="16"/>
    </row>
    <row r="538" spans="1:10" ht="14.25">
      <c r="A538" s="16"/>
      <c r="B538" s="16"/>
      <c r="C538" s="16"/>
      <c r="D538" s="16"/>
      <c r="E538" s="16"/>
      <c r="F538" s="16"/>
      <c r="G538" s="16"/>
      <c r="H538" s="16"/>
      <c r="I538" s="16"/>
      <c r="J538" s="16"/>
    </row>
    <row r="539" spans="1:10" ht="14.25">
      <c r="A539" s="16"/>
      <c r="B539" s="16"/>
      <c r="C539" s="16"/>
      <c r="D539" s="16"/>
      <c r="E539" s="16"/>
      <c r="F539" s="16"/>
      <c r="G539" s="16"/>
      <c r="H539" s="16"/>
      <c r="I539" s="16"/>
      <c r="J539" s="16"/>
    </row>
    <row r="540" spans="1:10" ht="14.25">
      <c r="A540" s="16"/>
      <c r="B540" s="16"/>
      <c r="C540" s="16"/>
      <c r="D540" s="16"/>
      <c r="E540" s="16"/>
      <c r="F540" s="16"/>
      <c r="G540" s="16"/>
      <c r="H540" s="16"/>
      <c r="I540" s="16"/>
      <c r="J540" s="16"/>
    </row>
    <row r="541" spans="1:10" ht="14.25">
      <c r="A541" s="16"/>
      <c r="B541" s="16"/>
      <c r="C541" s="16"/>
      <c r="D541" s="16"/>
      <c r="E541" s="16"/>
      <c r="F541" s="16"/>
      <c r="G541" s="16"/>
      <c r="H541" s="16"/>
      <c r="I541" s="16"/>
      <c r="J541" s="16"/>
    </row>
    <row r="542" spans="1:10" ht="14.25">
      <c r="A542" s="16"/>
      <c r="B542" s="16"/>
      <c r="C542" s="16"/>
      <c r="D542" s="16"/>
      <c r="E542" s="16"/>
      <c r="F542" s="16"/>
      <c r="G542" s="16"/>
      <c r="H542" s="16"/>
      <c r="I542" s="16"/>
      <c r="J542" s="16"/>
    </row>
    <row r="543" spans="1:10" ht="14.25">
      <c r="A543" s="16"/>
      <c r="B543" s="16"/>
      <c r="C543" s="16"/>
      <c r="D543" s="16"/>
      <c r="E543" s="16"/>
      <c r="F543" s="16"/>
      <c r="G543" s="16"/>
      <c r="H543" s="16"/>
      <c r="I543" s="16"/>
      <c r="J543" s="16"/>
    </row>
    <row r="544" spans="1:10" ht="14.25">
      <c r="A544" s="16"/>
      <c r="B544" s="16"/>
      <c r="C544" s="16"/>
      <c r="D544" s="16"/>
      <c r="E544" s="16"/>
      <c r="F544" s="16"/>
      <c r="G544" s="16"/>
      <c r="H544" s="16"/>
      <c r="I544" s="16"/>
      <c r="J544" s="16"/>
    </row>
    <row r="545" spans="1:10" ht="14.25">
      <c r="A545" s="16"/>
      <c r="B545" s="16"/>
      <c r="C545" s="16"/>
      <c r="D545" s="16"/>
      <c r="E545" s="16"/>
      <c r="F545" s="16"/>
      <c r="G545" s="16"/>
      <c r="H545" s="16"/>
      <c r="I545" s="16"/>
      <c r="J545" s="16"/>
    </row>
    <row r="546" spans="1:10" ht="14.25">
      <c r="A546" s="16"/>
      <c r="B546" s="16"/>
      <c r="C546" s="16"/>
      <c r="D546" s="16"/>
      <c r="E546" s="16"/>
      <c r="F546" s="16"/>
      <c r="G546" s="16"/>
      <c r="H546" s="16"/>
      <c r="I546" s="16"/>
      <c r="J546" s="16"/>
    </row>
    <row r="547" spans="1:10" ht="14.25">
      <c r="A547" s="16"/>
      <c r="B547" s="16"/>
      <c r="C547" s="16"/>
      <c r="D547" s="16"/>
      <c r="E547" s="16"/>
      <c r="F547" s="16"/>
      <c r="G547" s="16"/>
      <c r="H547" s="16"/>
      <c r="I547" s="16"/>
      <c r="J547" s="16"/>
    </row>
    <row r="548" spans="1:10" ht="14.25">
      <c r="A548" s="16"/>
      <c r="B548" s="16"/>
      <c r="C548" s="16"/>
      <c r="D548" s="16"/>
      <c r="E548" s="16"/>
      <c r="F548" s="16"/>
      <c r="G548" s="16"/>
      <c r="H548" s="16"/>
      <c r="I548" s="16"/>
      <c r="J548" s="16"/>
    </row>
    <row r="549" spans="1:10" ht="14.25">
      <c r="A549" s="16"/>
      <c r="B549" s="16"/>
      <c r="C549" s="16"/>
      <c r="D549" s="16"/>
      <c r="E549" s="16"/>
      <c r="F549" s="16"/>
      <c r="G549" s="16"/>
      <c r="H549" s="16"/>
      <c r="I549" s="16"/>
      <c r="J549" s="16"/>
    </row>
    <row r="550" spans="1:10" ht="14.25">
      <c r="A550" s="16"/>
      <c r="B550" s="16"/>
      <c r="C550" s="16"/>
      <c r="D550" s="16"/>
      <c r="E550" s="16"/>
      <c r="F550" s="16"/>
      <c r="G550" s="16"/>
      <c r="H550" s="16"/>
      <c r="I550" s="16"/>
      <c r="J550" s="16"/>
    </row>
    <row r="551" spans="1:10" ht="14.25">
      <c r="A551" s="16"/>
      <c r="B551" s="16"/>
      <c r="C551" s="16"/>
      <c r="D551" s="16"/>
      <c r="E551" s="16"/>
      <c r="F551" s="16"/>
      <c r="G551" s="16"/>
      <c r="H551" s="16"/>
      <c r="I551" s="16"/>
      <c r="J551" s="16"/>
    </row>
    <row r="552" spans="1:10" ht="14.25">
      <c r="A552" s="16"/>
      <c r="B552" s="16"/>
      <c r="C552" s="16"/>
      <c r="D552" s="16"/>
      <c r="E552" s="16"/>
      <c r="F552" s="16"/>
      <c r="G552" s="16"/>
      <c r="H552" s="16"/>
      <c r="I552" s="16"/>
      <c r="J552" s="16"/>
    </row>
    <row r="553" spans="1:10" ht="14.25">
      <c r="A553" s="16"/>
      <c r="B553" s="16"/>
      <c r="C553" s="16"/>
      <c r="D553" s="16"/>
      <c r="E553" s="16"/>
      <c r="F553" s="16"/>
      <c r="G553" s="16"/>
      <c r="H553" s="16"/>
      <c r="I553" s="16"/>
      <c r="J553" s="16"/>
    </row>
    <row r="554" spans="1:10" ht="14.25">
      <c r="A554" s="16"/>
      <c r="B554" s="16"/>
      <c r="C554" s="16"/>
      <c r="D554" s="16"/>
      <c r="E554" s="16"/>
      <c r="F554" s="16"/>
      <c r="G554" s="16"/>
      <c r="H554" s="16"/>
      <c r="I554" s="16"/>
      <c r="J554" s="16"/>
    </row>
    <row r="555" spans="1:10" ht="14.25">
      <c r="A555" s="16"/>
      <c r="B555" s="16"/>
      <c r="C555" s="16"/>
      <c r="D555" s="16"/>
      <c r="E555" s="16"/>
      <c r="F555" s="16"/>
      <c r="G555" s="16"/>
      <c r="H555" s="16"/>
      <c r="I555" s="16"/>
      <c r="J555" s="16"/>
    </row>
    <row r="556" spans="1:10" ht="14.25">
      <c r="A556" s="16"/>
      <c r="B556" s="16"/>
      <c r="C556" s="16"/>
      <c r="D556" s="16"/>
      <c r="E556" s="16"/>
      <c r="F556" s="16"/>
      <c r="G556" s="16"/>
      <c r="H556" s="16"/>
      <c r="I556" s="16"/>
      <c r="J556" s="16"/>
    </row>
    <row r="557" spans="1:10" ht="14.25">
      <c r="A557" s="16"/>
      <c r="B557" s="16"/>
      <c r="C557" s="16"/>
      <c r="D557" s="16"/>
      <c r="E557" s="16"/>
      <c r="F557" s="16"/>
      <c r="G557" s="16"/>
      <c r="H557" s="16"/>
      <c r="I557" s="16"/>
      <c r="J557" s="16"/>
    </row>
    <row r="558" spans="1:10" ht="14.25">
      <c r="A558" s="16"/>
      <c r="B558" s="16"/>
      <c r="C558" s="16"/>
      <c r="D558" s="16"/>
      <c r="E558" s="16"/>
      <c r="F558" s="16"/>
      <c r="G558" s="16"/>
      <c r="H558" s="16"/>
      <c r="I558" s="16"/>
      <c r="J558" s="16"/>
    </row>
    <row r="559" spans="1:10" ht="14.25">
      <c r="A559" s="16"/>
      <c r="B559" s="16"/>
      <c r="C559" s="16"/>
      <c r="D559" s="16"/>
      <c r="E559" s="16"/>
      <c r="F559" s="16"/>
      <c r="G559" s="16"/>
      <c r="H559" s="16"/>
      <c r="I559" s="16"/>
      <c r="J559" s="16"/>
    </row>
    <row r="560" spans="1:10" ht="14.25">
      <c r="A560" s="16"/>
      <c r="B560" s="16"/>
      <c r="C560" s="16"/>
      <c r="D560" s="16"/>
      <c r="E560" s="16"/>
      <c r="F560" s="16"/>
      <c r="G560" s="16"/>
      <c r="H560" s="16"/>
      <c r="I560" s="16"/>
      <c r="J560" s="16"/>
    </row>
    <row r="561" spans="1:10" ht="14.25">
      <c r="A561" s="16"/>
      <c r="B561" s="16"/>
      <c r="C561" s="16"/>
      <c r="D561" s="16"/>
      <c r="E561" s="16"/>
      <c r="F561" s="16"/>
      <c r="G561" s="16"/>
      <c r="H561" s="16"/>
      <c r="I561" s="16"/>
      <c r="J561" s="16"/>
    </row>
    <row r="562" spans="1:10" ht="14.25">
      <c r="A562" s="16"/>
      <c r="B562" s="16"/>
      <c r="C562" s="16"/>
      <c r="D562" s="16"/>
      <c r="E562" s="16"/>
      <c r="F562" s="16"/>
      <c r="G562" s="16"/>
      <c r="H562" s="16"/>
      <c r="I562" s="16"/>
      <c r="J562" s="16"/>
    </row>
    <row r="563" spans="1:10" ht="14.25">
      <c r="A563" s="16"/>
      <c r="B563" s="16"/>
      <c r="C563" s="16"/>
      <c r="D563" s="16"/>
      <c r="E563" s="16"/>
      <c r="F563" s="16"/>
      <c r="G563" s="16"/>
      <c r="H563" s="16"/>
      <c r="I563" s="16"/>
      <c r="J563" s="16"/>
    </row>
    <row r="564" spans="1:10" ht="14.25">
      <c r="A564" s="16"/>
      <c r="B564" s="16"/>
      <c r="C564" s="16"/>
      <c r="D564" s="16"/>
      <c r="E564" s="16"/>
      <c r="F564" s="16"/>
      <c r="G564" s="16"/>
      <c r="H564" s="16"/>
      <c r="I564" s="16"/>
      <c r="J564" s="16"/>
    </row>
    <row r="565" spans="1:10" ht="14.25">
      <c r="A565" s="16"/>
      <c r="B565" s="16"/>
      <c r="C565" s="16"/>
      <c r="D565" s="16"/>
      <c r="E565" s="16"/>
      <c r="F565" s="16"/>
      <c r="G565" s="16"/>
      <c r="H565" s="16"/>
      <c r="I565" s="16"/>
      <c r="J565" s="16"/>
    </row>
    <row r="566" spans="1:10" ht="14.25">
      <c r="A566" s="16"/>
      <c r="B566" s="16"/>
      <c r="C566" s="16"/>
      <c r="D566" s="16"/>
      <c r="E566" s="16"/>
      <c r="F566" s="16"/>
      <c r="G566" s="16"/>
      <c r="H566" s="16"/>
      <c r="I566" s="16"/>
      <c r="J566" s="16"/>
    </row>
    <row r="567" spans="1:10" ht="14.25">
      <c r="A567" s="16"/>
      <c r="B567" s="16"/>
      <c r="C567" s="16"/>
      <c r="D567" s="16"/>
      <c r="E567" s="16"/>
      <c r="F567" s="16"/>
      <c r="G567" s="16"/>
      <c r="H567" s="16"/>
      <c r="I567" s="16"/>
      <c r="J567" s="16"/>
    </row>
    <row r="568" spans="1:10" ht="14.25">
      <c r="A568" s="16"/>
      <c r="B568" s="16"/>
      <c r="C568" s="16"/>
      <c r="D568" s="16"/>
      <c r="E568" s="16"/>
      <c r="F568" s="16"/>
      <c r="G568" s="16"/>
      <c r="H568" s="16"/>
      <c r="I568" s="16"/>
      <c r="J568" s="16"/>
    </row>
    <row r="569" spans="1:10" ht="14.25">
      <c r="A569" s="16"/>
      <c r="B569" s="16"/>
      <c r="C569" s="16"/>
      <c r="D569" s="16"/>
      <c r="E569" s="16"/>
      <c r="F569" s="16"/>
      <c r="G569" s="16"/>
      <c r="H569" s="16"/>
      <c r="I569" s="16"/>
      <c r="J569" s="16"/>
    </row>
    <row r="570" spans="1:10" ht="14.25">
      <c r="A570" s="16"/>
      <c r="B570" s="16"/>
      <c r="C570" s="16"/>
      <c r="D570" s="16"/>
      <c r="E570" s="16"/>
      <c r="F570" s="16"/>
      <c r="G570" s="16"/>
      <c r="H570" s="16"/>
      <c r="I570" s="16"/>
      <c r="J570" s="16"/>
    </row>
    <row r="571" spans="1:10" ht="14.25">
      <c r="A571" s="16"/>
      <c r="B571" s="16"/>
      <c r="C571" s="16"/>
      <c r="D571" s="16"/>
      <c r="E571" s="16"/>
      <c r="F571" s="16"/>
      <c r="G571" s="16"/>
      <c r="H571" s="16"/>
      <c r="I571" s="16"/>
      <c r="J571" s="16"/>
    </row>
    <row r="572" spans="1:10" ht="14.25">
      <c r="A572" s="16"/>
      <c r="B572" s="16"/>
      <c r="C572" s="16"/>
      <c r="D572" s="16"/>
      <c r="E572" s="16"/>
      <c r="F572" s="16"/>
      <c r="G572" s="16"/>
      <c r="H572" s="16"/>
      <c r="I572" s="16"/>
      <c r="J572" s="16"/>
    </row>
    <row r="573" spans="1:10" ht="14.25">
      <c r="A573" s="16"/>
      <c r="B573" s="16"/>
      <c r="C573" s="16"/>
      <c r="D573" s="16"/>
      <c r="E573" s="16"/>
      <c r="F573" s="16"/>
      <c r="G573" s="16"/>
      <c r="H573" s="16"/>
      <c r="I573" s="16"/>
      <c r="J573" s="16"/>
    </row>
    <row r="574" spans="1:10" ht="14.25">
      <c r="A574" s="16"/>
      <c r="B574" s="16"/>
      <c r="C574" s="16"/>
      <c r="D574" s="16"/>
      <c r="E574" s="16"/>
      <c r="F574" s="16"/>
      <c r="G574" s="16"/>
      <c r="H574" s="16"/>
      <c r="I574" s="16"/>
      <c r="J574" s="16"/>
    </row>
    <row r="575" spans="1:10" ht="14.25">
      <c r="A575" s="16"/>
      <c r="B575" s="16"/>
      <c r="C575" s="16"/>
      <c r="D575" s="16"/>
      <c r="E575" s="16"/>
      <c r="F575" s="16"/>
      <c r="G575" s="16"/>
      <c r="H575" s="16"/>
      <c r="I575" s="16"/>
      <c r="J575" s="16"/>
    </row>
    <row r="576" spans="1:10" ht="14.25">
      <c r="A576" s="16"/>
      <c r="B576" s="16"/>
      <c r="C576" s="16"/>
      <c r="D576" s="16"/>
      <c r="E576" s="16"/>
      <c r="F576" s="16"/>
      <c r="G576" s="16"/>
      <c r="H576" s="16"/>
      <c r="I576" s="16"/>
      <c r="J576" s="16"/>
    </row>
    <row r="577" spans="1:10" ht="14.25">
      <c r="A577" s="16"/>
      <c r="B577" s="16"/>
      <c r="C577" s="16"/>
      <c r="D577" s="16"/>
      <c r="E577" s="16"/>
      <c r="F577" s="16"/>
      <c r="G577" s="16"/>
      <c r="H577" s="16"/>
      <c r="I577" s="16"/>
      <c r="J577" s="16"/>
    </row>
    <row r="578" spans="1:10" ht="14.25">
      <c r="A578" s="16"/>
      <c r="B578" s="16"/>
      <c r="C578" s="16"/>
      <c r="D578" s="16"/>
      <c r="E578" s="16"/>
      <c r="F578" s="16"/>
      <c r="G578" s="16"/>
      <c r="H578" s="16"/>
      <c r="I578" s="16"/>
      <c r="J578" s="16"/>
    </row>
    <row r="579" spans="1:10" ht="14.25">
      <c r="A579" s="16"/>
      <c r="B579" s="16"/>
      <c r="C579" s="16"/>
      <c r="D579" s="16"/>
      <c r="E579" s="16"/>
      <c r="F579" s="16"/>
      <c r="G579" s="16"/>
      <c r="H579" s="16"/>
      <c r="I579" s="16"/>
      <c r="J579" s="16"/>
    </row>
    <row r="580" spans="1:10" ht="14.25">
      <c r="A580" s="16"/>
      <c r="B580" s="16"/>
      <c r="C580" s="16"/>
      <c r="D580" s="16"/>
      <c r="E580" s="16"/>
      <c r="F580" s="16"/>
      <c r="G580" s="16"/>
      <c r="H580" s="16"/>
      <c r="I580" s="16"/>
      <c r="J580" s="16"/>
    </row>
    <row r="581" spans="1:10" ht="14.25">
      <c r="A581" s="16"/>
      <c r="B581" s="16"/>
      <c r="C581" s="16"/>
      <c r="D581" s="16"/>
      <c r="E581" s="16"/>
      <c r="F581" s="16"/>
      <c r="G581" s="16"/>
      <c r="H581" s="16"/>
      <c r="I581" s="16"/>
      <c r="J581" s="16"/>
    </row>
    <row r="582" spans="1:10" ht="14.25">
      <c r="A582" s="16"/>
      <c r="B582" s="16"/>
      <c r="C582" s="16"/>
      <c r="D582" s="16"/>
      <c r="E582" s="16"/>
      <c r="F582" s="16"/>
      <c r="G582" s="16"/>
      <c r="H582" s="16"/>
      <c r="I582" s="16"/>
      <c r="J582" s="16"/>
    </row>
    <row r="583" spans="1:10" ht="14.25">
      <c r="A583" s="16"/>
      <c r="B583" s="16"/>
      <c r="C583" s="16"/>
      <c r="D583" s="16"/>
      <c r="E583" s="16"/>
      <c r="F583" s="16"/>
      <c r="G583" s="16"/>
      <c r="H583" s="16"/>
      <c r="I583" s="16"/>
      <c r="J583" s="16"/>
    </row>
    <row r="584" spans="1:10" ht="14.25">
      <c r="A584" s="16"/>
      <c r="B584" s="16"/>
      <c r="C584" s="16"/>
      <c r="D584" s="16"/>
      <c r="E584" s="16"/>
      <c r="F584" s="16"/>
      <c r="G584" s="16"/>
      <c r="H584" s="16"/>
      <c r="I584" s="16"/>
      <c r="J584" s="16"/>
    </row>
    <row r="585" spans="1:10" ht="14.25">
      <c r="A585" s="16"/>
      <c r="B585" s="16"/>
      <c r="C585" s="16"/>
      <c r="D585" s="16"/>
      <c r="E585" s="16"/>
      <c r="F585" s="16"/>
      <c r="G585" s="16"/>
      <c r="H585" s="16"/>
      <c r="I585" s="16"/>
      <c r="J585" s="16"/>
    </row>
    <row r="586" spans="1:10" ht="14.25">
      <c r="A586" s="16"/>
      <c r="B586" s="16"/>
      <c r="C586" s="16"/>
      <c r="D586" s="16"/>
      <c r="E586" s="16"/>
      <c r="F586" s="16"/>
      <c r="G586" s="16"/>
      <c r="H586" s="16"/>
      <c r="I586" s="16"/>
      <c r="J586" s="16"/>
    </row>
    <row r="587" spans="1:10" ht="14.25">
      <c r="A587" s="16"/>
      <c r="B587" s="16"/>
      <c r="C587" s="16"/>
      <c r="D587" s="16"/>
      <c r="E587" s="16"/>
      <c r="F587" s="16"/>
      <c r="G587" s="16"/>
      <c r="H587" s="16"/>
      <c r="I587" s="16"/>
      <c r="J587" s="16"/>
    </row>
    <row r="588" spans="1:10" ht="14.25">
      <c r="A588" s="16"/>
      <c r="B588" s="16"/>
      <c r="C588" s="16"/>
      <c r="D588" s="16"/>
      <c r="E588" s="16"/>
      <c r="F588" s="16"/>
      <c r="G588" s="16"/>
      <c r="H588" s="16"/>
      <c r="I588" s="16"/>
      <c r="J588" s="16"/>
    </row>
    <row r="589" spans="1:10" ht="14.25">
      <c r="A589" s="16"/>
      <c r="B589" s="16"/>
      <c r="C589" s="16"/>
      <c r="D589" s="16"/>
      <c r="E589" s="16"/>
      <c r="F589" s="16"/>
      <c r="G589" s="16"/>
      <c r="H589" s="16"/>
      <c r="I589" s="16"/>
      <c r="J589" s="16"/>
    </row>
    <row r="590" spans="1:10" ht="14.25">
      <c r="A590" s="16"/>
      <c r="B590" s="16"/>
      <c r="C590" s="16"/>
      <c r="D590" s="16"/>
      <c r="E590" s="16"/>
      <c r="F590" s="16"/>
      <c r="G590" s="16"/>
      <c r="H590" s="16"/>
      <c r="I590" s="16"/>
      <c r="J590" s="16"/>
    </row>
    <row r="591" spans="1:10" ht="14.25">
      <c r="A591" s="16"/>
      <c r="B591" s="16"/>
      <c r="C591" s="16"/>
      <c r="D591" s="16"/>
      <c r="E591" s="16"/>
      <c r="F591" s="16"/>
      <c r="G591" s="16"/>
      <c r="H591" s="16"/>
      <c r="I591" s="16"/>
      <c r="J591" s="16"/>
    </row>
    <row r="592" spans="1:10" ht="14.25">
      <c r="A592" s="16"/>
      <c r="B592" s="16"/>
      <c r="C592" s="16"/>
      <c r="D592" s="16"/>
      <c r="E592" s="16"/>
      <c r="F592" s="16"/>
      <c r="G592" s="16"/>
      <c r="H592" s="16"/>
      <c r="I592" s="16"/>
      <c r="J592" s="16"/>
    </row>
    <row r="593" spans="1:10" ht="14.25">
      <c r="A593" s="16"/>
      <c r="B593" s="16"/>
      <c r="C593" s="16"/>
      <c r="D593" s="16"/>
      <c r="E593" s="16"/>
      <c r="F593" s="16"/>
      <c r="G593" s="16"/>
      <c r="H593" s="16"/>
      <c r="I593" s="16"/>
      <c r="J593" s="16"/>
    </row>
    <row r="594" spans="1:10" ht="14.25">
      <c r="A594" s="16"/>
      <c r="B594" s="16"/>
      <c r="C594" s="16"/>
      <c r="D594" s="16"/>
      <c r="E594" s="16"/>
      <c r="F594" s="16"/>
      <c r="G594" s="16"/>
      <c r="H594" s="16"/>
      <c r="I594" s="16"/>
      <c r="J594" s="16"/>
    </row>
    <row r="595" spans="1:10" ht="14.25">
      <c r="A595" s="16"/>
      <c r="B595" s="16"/>
      <c r="C595" s="16"/>
      <c r="D595" s="16"/>
      <c r="E595" s="16"/>
      <c r="F595" s="16"/>
      <c r="G595" s="16"/>
      <c r="H595" s="16"/>
      <c r="I595" s="16"/>
      <c r="J595" s="16"/>
    </row>
    <row r="596" spans="1:10" ht="14.25">
      <c r="A596" s="16"/>
      <c r="B596" s="16"/>
      <c r="C596" s="16"/>
      <c r="D596" s="16"/>
      <c r="E596" s="16"/>
      <c r="F596" s="16"/>
      <c r="G596" s="16"/>
      <c r="H596" s="16"/>
      <c r="I596" s="16"/>
      <c r="J596" s="16"/>
    </row>
    <row r="597" spans="1:10" ht="14.25">
      <c r="A597" s="16"/>
      <c r="B597" s="16"/>
      <c r="C597" s="16"/>
      <c r="D597" s="16"/>
      <c r="E597" s="16"/>
      <c r="F597" s="16"/>
      <c r="G597" s="16"/>
      <c r="H597" s="16"/>
      <c r="I597" s="16"/>
      <c r="J597" s="16"/>
    </row>
    <row r="598" spans="1:10" ht="14.25">
      <c r="A598" s="16"/>
      <c r="B598" s="16"/>
      <c r="C598" s="16"/>
      <c r="D598" s="16"/>
      <c r="E598" s="16"/>
      <c r="F598" s="16"/>
      <c r="G598" s="16"/>
      <c r="H598" s="16"/>
      <c r="I598" s="16"/>
      <c r="J598" s="16"/>
    </row>
    <row r="599" spans="1:10" ht="14.25">
      <c r="A599" s="16"/>
      <c r="B599" s="16"/>
      <c r="C599" s="16"/>
      <c r="D599" s="16"/>
      <c r="E599" s="16"/>
      <c r="F599" s="16"/>
      <c r="G599" s="16"/>
      <c r="H599" s="16"/>
      <c r="I599" s="16"/>
      <c r="J599" s="16"/>
    </row>
    <row r="600" spans="1:10" ht="14.25">
      <c r="A600" s="16"/>
      <c r="B600" s="16"/>
      <c r="C600" s="16"/>
      <c r="D600" s="16"/>
      <c r="E600" s="16"/>
      <c r="F600" s="16"/>
      <c r="G600" s="16"/>
      <c r="H600" s="16"/>
      <c r="I600" s="16"/>
      <c r="J600" s="16"/>
    </row>
    <row r="601" spans="1:10" ht="14.25">
      <c r="A601" s="16"/>
      <c r="B601" s="16"/>
      <c r="C601" s="16"/>
      <c r="D601" s="16"/>
      <c r="E601" s="16"/>
      <c r="F601" s="16"/>
      <c r="G601" s="16"/>
      <c r="H601" s="16"/>
      <c r="I601" s="16"/>
      <c r="J601" s="16"/>
    </row>
    <row r="602" spans="1:10" ht="14.25">
      <c r="A602" s="16"/>
      <c r="B602" s="16"/>
      <c r="C602" s="16"/>
      <c r="D602" s="16"/>
      <c r="E602" s="16"/>
      <c r="F602" s="16"/>
      <c r="G602" s="16"/>
      <c r="H602" s="16"/>
      <c r="I602" s="16"/>
      <c r="J602" s="16"/>
    </row>
    <row r="603" spans="1:10" ht="14.25">
      <c r="A603" s="16"/>
      <c r="B603" s="16"/>
      <c r="C603" s="16"/>
      <c r="D603" s="16"/>
      <c r="E603" s="16"/>
      <c r="F603" s="16"/>
      <c r="G603" s="16"/>
      <c r="H603" s="16"/>
      <c r="I603" s="16"/>
      <c r="J603" s="16"/>
    </row>
    <row r="604" spans="1:10" ht="14.25">
      <c r="A604" s="16"/>
      <c r="B604" s="16"/>
      <c r="C604" s="16"/>
      <c r="D604" s="16"/>
      <c r="E604" s="16"/>
      <c r="F604" s="16"/>
      <c r="G604" s="16"/>
      <c r="H604" s="16"/>
      <c r="I604" s="16"/>
      <c r="J604" s="16"/>
    </row>
    <row r="605" spans="1:10" ht="14.25">
      <c r="A605" s="16"/>
      <c r="B605" s="16"/>
      <c r="C605" s="16"/>
      <c r="D605" s="16"/>
      <c r="E605" s="16"/>
      <c r="F605" s="16"/>
      <c r="G605" s="16"/>
      <c r="H605" s="16"/>
      <c r="I605" s="16"/>
      <c r="J605" s="16"/>
    </row>
    <row r="606" spans="1:10" ht="14.25">
      <c r="A606" s="16"/>
      <c r="B606" s="16"/>
      <c r="C606" s="16"/>
      <c r="D606" s="16"/>
      <c r="E606" s="16"/>
      <c r="F606" s="16"/>
      <c r="G606" s="16"/>
      <c r="H606" s="16"/>
      <c r="I606" s="16"/>
      <c r="J606" s="16"/>
    </row>
    <row r="607" spans="1:10" ht="14.25">
      <c r="A607" s="16"/>
      <c r="B607" s="16"/>
      <c r="C607" s="16"/>
      <c r="D607" s="16"/>
      <c r="E607" s="16"/>
      <c r="F607" s="16"/>
      <c r="G607" s="16"/>
      <c r="H607" s="16"/>
      <c r="I607" s="16"/>
      <c r="J607" s="16"/>
    </row>
    <row r="608" spans="1:10" ht="14.25">
      <c r="A608" s="16"/>
      <c r="B608" s="16"/>
      <c r="C608" s="16"/>
      <c r="D608" s="16"/>
      <c r="E608" s="16"/>
      <c r="F608" s="16"/>
      <c r="G608" s="16"/>
      <c r="H608" s="16"/>
      <c r="I608" s="16"/>
      <c r="J608" s="16"/>
    </row>
    <row r="609" spans="1:10" ht="14.25">
      <c r="A609" s="16"/>
      <c r="B609" s="16"/>
      <c r="C609" s="16"/>
      <c r="D609" s="16"/>
      <c r="E609" s="16"/>
      <c r="F609" s="16"/>
      <c r="G609" s="16"/>
      <c r="H609" s="16"/>
      <c r="I609" s="16"/>
      <c r="J609" s="16"/>
    </row>
    <row r="610" spans="1:10" ht="14.25">
      <c r="A610" s="16"/>
      <c r="B610" s="16"/>
      <c r="C610" s="16"/>
      <c r="D610" s="16"/>
      <c r="E610" s="16"/>
      <c r="F610" s="16"/>
      <c r="G610" s="16"/>
      <c r="H610" s="16"/>
      <c r="I610" s="16"/>
      <c r="J610" s="16"/>
    </row>
    <row r="611" spans="1:10" ht="14.25">
      <c r="A611" s="16"/>
      <c r="B611" s="16"/>
      <c r="C611" s="16"/>
      <c r="D611" s="16"/>
      <c r="E611" s="16"/>
      <c r="F611" s="16"/>
      <c r="G611" s="16"/>
      <c r="H611" s="16"/>
      <c r="I611" s="16"/>
      <c r="J611" s="16"/>
    </row>
    <row r="612" spans="1:10" ht="14.25">
      <c r="A612" s="16"/>
      <c r="B612" s="16"/>
      <c r="C612" s="16"/>
      <c r="D612" s="16"/>
      <c r="E612" s="16"/>
      <c r="F612" s="16"/>
      <c r="G612" s="16"/>
      <c r="H612" s="16"/>
      <c r="I612" s="16"/>
      <c r="J612" s="16"/>
    </row>
    <row r="613" spans="1:10" ht="14.25">
      <c r="A613" s="16"/>
      <c r="B613" s="16"/>
      <c r="C613" s="16"/>
      <c r="D613" s="16"/>
      <c r="E613" s="16"/>
      <c r="F613" s="16"/>
      <c r="G613" s="16"/>
      <c r="H613" s="16"/>
      <c r="I613" s="16"/>
      <c r="J613" s="16"/>
    </row>
    <row r="614" spans="1:10" ht="14.25">
      <c r="A614" s="16"/>
      <c r="B614" s="16"/>
      <c r="C614" s="16"/>
      <c r="D614" s="16"/>
      <c r="E614" s="16"/>
      <c r="F614" s="16"/>
      <c r="G614" s="16"/>
      <c r="H614" s="16"/>
      <c r="I614" s="16"/>
      <c r="J614" s="16"/>
    </row>
    <row r="615" spans="1:10" ht="14.25">
      <c r="A615" s="16"/>
      <c r="B615" s="16"/>
      <c r="C615" s="16"/>
      <c r="D615" s="16"/>
      <c r="E615" s="16"/>
      <c r="F615" s="16"/>
      <c r="G615" s="16"/>
      <c r="H615" s="16"/>
      <c r="I615" s="16"/>
      <c r="J615" s="16"/>
    </row>
    <row r="616" spans="1:10" ht="14.25">
      <c r="A616" s="16"/>
      <c r="B616" s="16"/>
      <c r="C616" s="16"/>
      <c r="D616" s="16"/>
      <c r="E616" s="16"/>
      <c r="F616" s="16"/>
      <c r="G616" s="16"/>
      <c r="H616" s="16"/>
      <c r="I616" s="16"/>
      <c r="J616" s="16"/>
    </row>
    <row r="617" spans="1:10" ht="14.25">
      <c r="A617" s="16"/>
      <c r="B617" s="16"/>
      <c r="C617" s="16"/>
      <c r="D617" s="16"/>
      <c r="E617" s="16"/>
      <c r="F617" s="16"/>
      <c r="G617" s="16"/>
      <c r="H617" s="16"/>
      <c r="I617" s="16"/>
      <c r="J617" s="16"/>
    </row>
    <row r="618" spans="1:10" ht="14.25">
      <c r="A618" s="16"/>
      <c r="B618" s="16"/>
      <c r="C618" s="16"/>
      <c r="D618" s="16"/>
      <c r="E618" s="16"/>
      <c r="F618" s="16"/>
      <c r="G618" s="16"/>
      <c r="H618" s="16"/>
      <c r="I618" s="16"/>
      <c r="J618" s="16"/>
    </row>
    <row r="619" spans="1:10" ht="14.25">
      <c r="A619" s="16"/>
      <c r="B619" s="16"/>
      <c r="C619" s="16"/>
      <c r="D619" s="16"/>
      <c r="E619" s="16"/>
      <c r="F619" s="16"/>
      <c r="G619" s="16"/>
      <c r="H619" s="16"/>
      <c r="I619" s="16"/>
      <c r="J619" s="16"/>
    </row>
    <row r="620" spans="1:10" ht="14.25">
      <c r="A620" s="16"/>
      <c r="B620" s="16"/>
      <c r="C620" s="16"/>
      <c r="D620" s="16"/>
      <c r="E620" s="16"/>
      <c r="F620" s="16"/>
      <c r="G620" s="16"/>
      <c r="H620" s="16"/>
      <c r="I620" s="16"/>
      <c r="J620" s="16"/>
    </row>
    <row r="621" spans="1:10" ht="14.25">
      <c r="A621" s="16"/>
      <c r="B621" s="16"/>
      <c r="C621" s="16"/>
      <c r="D621" s="16"/>
      <c r="E621" s="16"/>
      <c r="F621" s="16"/>
      <c r="G621" s="16"/>
      <c r="H621" s="16"/>
      <c r="I621" s="16"/>
      <c r="J621" s="16"/>
    </row>
    <row r="622" spans="1:10" ht="14.25">
      <c r="A622" s="16"/>
      <c r="B622" s="16"/>
      <c r="C622" s="16"/>
      <c r="D622" s="16"/>
      <c r="E622" s="16"/>
      <c r="F622" s="16"/>
      <c r="G622" s="16"/>
      <c r="H622" s="16"/>
      <c r="I622" s="16"/>
      <c r="J622" s="16"/>
    </row>
    <row r="623" spans="1:10" ht="14.25">
      <c r="A623" s="16"/>
      <c r="B623" s="16"/>
      <c r="C623" s="16"/>
      <c r="D623" s="16"/>
      <c r="E623" s="16"/>
      <c r="F623" s="16"/>
      <c r="G623" s="16"/>
      <c r="H623" s="16"/>
      <c r="I623" s="16"/>
      <c r="J623" s="16"/>
    </row>
    <row r="624" spans="1:10" ht="14.25">
      <c r="A624" s="16"/>
      <c r="B624" s="16"/>
      <c r="C624" s="16"/>
      <c r="D624" s="16"/>
      <c r="E624" s="16"/>
      <c r="F624" s="16"/>
      <c r="G624" s="16"/>
      <c r="H624" s="16"/>
      <c r="I624" s="16"/>
      <c r="J624" s="16"/>
    </row>
    <row r="625" spans="1:10" ht="14.25">
      <c r="A625" s="16"/>
      <c r="B625" s="16"/>
      <c r="C625" s="16"/>
      <c r="D625" s="16"/>
      <c r="E625" s="16"/>
      <c r="F625" s="16"/>
      <c r="G625" s="16"/>
      <c r="H625" s="16"/>
      <c r="I625" s="16"/>
      <c r="J625" s="16"/>
    </row>
    <row r="626" spans="1:10" ht="14.25">
      <c r="A626" s="16"/>
      <c r="B626" s="16"/>
      <c r="C626" s="16"/>
      <c r="D626" s="16"/>
      <c r="E626" s="16"/>
      <c r="F626" s="16"/>
      <c r="G626" s="16"/>
      <c r="H626" s="16"/>
      <c r="I626" s="16"/>
      <c r="J626" s="16"/>
    </row>
    <row r="627" spans="1:10" ht="14.25">
      <c r="A627" s="16"/>
      <c r="B627" s="16"/>
      <c r="C627" s="16"/>
      <c r="D627" s="16"/>
      <c r="E627" s="16"/>
      <c r="F627" s="16"/>
      <c r="G627" s="16"/>
      <c r="H627" s="16"/>
      <c r="I627" s="16"/>
      <c r="J627" s="16"/>
    </row>
    <row r="628" spans="1:10" ht="14.25">
      <c r="A628" s="16"/>
      <c r="B628" s="16"/>
      <c r="C628" s="16"/>
      <c r="D628" s="16"/>
      <c r="E628" s="16"/>
      <c r="F628" s="16"/>
      <c r="G628" s="16"/>
      <c r="H628" s="16"/>
      <c r="I628" s="16"/>
      <c r="J628" s="16"/>
    </row>
    <row r="629" spans="1:10" ht="14.25">
      <c r="A629" s="16"/>
      <c r="B629" s="16"/>
      <c r="C629" s="16"/>
      <c r="D629" s="16"/>
      <c r="E629" s="16"/>
      <c r="F629" s="16"/>
      <c r="G629" s="16"/>
      <c r="H629" s="16"/>
      <c r="I629" s="16"/>
      <c r="J629" s="16"/>
    </row>
    <row r="630" spans="1:10" ht="14.25">
      <c r="A630" s="16"/>
      <c r="B630" s="16"/>
      <c r="C630" s="16"/>
      <c r="D630" s="16"/>
      <c r="E630" s="16"/>
      <c r="F630" s="16"/>
      <c r="G630" s="16"/>
      <c r="H630" s="16"/>
      <c r="I630" s="16"/>
      <c r="J630" s="16"/>
    </row>
    <row r="631" spans="1:10" ht="14.25">
      <c r="A631" s="16"/>
      <c r="B631" s="16"/>
      <c r="C631" s="16"/>
      <c r="D631" s="16"/>
      <c r="E631" s="16"/>
      <c r="F631" s="16"/>
      <c r="G631" s="16"/>
      <c r="H631" s="16"/>
      <c r="I631" s="16"/>
      <c r="J631" s="16"/>
    </row>
    <row r="632" spans="1:10" ht="14.25">
      <c r="A632" s="16"/>
      <c r="B632" s="16"/>
      <c r="C632" s="16"/>
      <c r="D632" s="16"/>
      <c r="E632" s="16"/>
      <c r="F632" s="16"/>
      <c r="G632" s="16"/>
      <c r="H632" s="16"/>
      <c r="I632" s="16"/>
      <c r="J632" s="16"/>
    </row>
    <row r="633" spans="1:10" ht="14.25">
      <c r="A633" s="16"/>
      <c r="B633" s="16"/>
      <c r="C633" s="16"/>
      <c r="D633" s="16"/>
      <c r="E633" s="16"/>
      <c r="F633" s="16"/>
      <c r="G633" s="16"/>
      <c r="H633" s="16"/>
      <c r="I633" s="16"/>
      <c r="J633" s="16"/>
    </row>
    <row r="634" spans="1:10" ht="14.25">
      <c r="A634" s="16"/>
      <c r="B634" s="16"/>
      <c r="C634" s="16"/>
      <c r="D634" s="16"/>
      <c r="E634" s="16"/>
      <c r="F634" s="16"/>
      <c r="G634" s="16"/>
      <c r="H634" s="16"/>
      <c r="I634" s="16"/>
      <c r="J634" s="16"/>
    </row>
    <row r="635" spans="1:10" ht="14.25">
      <c r="A635" s="16"/>
      <c r="B635" s="16"/>
      <c r="C635" s="16"/>
      <c r="D635" s="16"/>
      <c r="E635" s="16"/>
      <c r="F635" s="16"/>
      <c r="G635" s="16"/>
      <c r="H635" s="16"/>
      <c r="I635" s="16"/>
      <c r="J635" s="16"/>
    </row>
    <row r="636" spans="1:10" ht="14.25">
      <c r="A636" s="16"/>
      <c r="B636" s="16"/>
      <c r="C636" s="16"/>
      <c r="D636" s="16"/>
      <c r="E636" s="16"/>
      <c r="F636" s="16"/>
      <c r="G636" s="16"/>
      <c r="H636" s="16"/>
      <c r="I636" s="16"/>
      <c r="J636" s="16"/>
    </row>
    <row r="637" spans="1:10" ht="14.25">
      <c r="A637" s="16"/>
      <c r="B637" s="16"/>
      <c r="C637" s="16"/>
      <c r="D637" s="16"/>
      <c r="E637" s="16"/>
      <c r="F637" s="16"/>
      <c r="G637" s="16"/>
      <c r="H637" s="16"/>
      <c r="I637" s="16"/>
      <c r="J637" s="16"/>
    </row>
    <row r="638" spans="1:10" ht="14.25">
      <c r="A638" s="16"/>
      <c r="B638" s="16"/>
      <c r="C638" s="16"/>
      <c r="D638" s="16"/>
      <c r="E638" s="16"/>
      <c r="F638" s="16"/>
      <c r="G638" s="16"/>
      <c r="H638" s="16"/>
      <c r="I638" s="16"/>
      <c r="J638" s="16"/>
    </row>
    <row r="639" spans="1:10" ht="14.25">
      <c r="A639" s="16"/>
      <c r="B639" s="16"/>
      <c r="C639" s="16"/>
      <c r="D639" s="16"/>
      <c r="E639" s="16"/>
      <c r="F639" s="16"/>
      <c r="G639" s="16"/>
      <c r="H639" s="16"/>
      <c r="I639" s="16"/>
      <c r="J639" s="16"/>
    </row>
    <row r="640" spans="1:10" ht="14.25">
      <c r="A640" s="16"/>
      <c r="B640" s="16"/>
      <c r="C640" s="16"/>
      <c r="D640" s="16"/>
      <c r="E640" s="16"/>
      <c r="F640" s="16"/>
      <c r="G640" s="16"/>
      <c r="H640" s="16"/>
      <c r="I640" s="16"/>
      <c r="J640" s="16"/>
    </row>
    <row r="641" spans="1:10" ht="14.25">
      <c r="A641" s="16"/>
      <c r="B641" s="16"/>
      <c r="C641" s="16"/>
      <c r="D641" s="16"/>
      <c r="E641" s="16"/>
      <c r="F641" s="16"/>
      <c r="G641" s="16"/>
      <c r="H641" s="16"/>
      <c r="I641" s="16"/>
      <c r="J641" s="16"/>
    </row>
    <row r="642" spans="1:10" ht="14.25">
      <c r="A642" s="16"/>
      <c r="B642" s="16"/>
      <c r="C642" s="16"/>
      <c r="D642" s="16"/>
      <c r="E642" s="16"/>
      <c r="F642" s="16"/>
      <c r="G642" s="16"/>
      <c r="H642" s="16"/>
      <c r="I642" s="16"/>
      <c r="J642" s="16"/>
    </row>
    <row r="643" spans="1:10" ht="14.25">
      <c r="A643" s="16"/>
      <c r="B643" s="16"/>
      <c r="C643" s="16"/>
      <c r="D643" s="16"/>
      <c r="E643" s="16"/>
      <c r="F643" s="16"/>
      <c r="G643" s="16"/>
      <c r="H643" s="16"/>
      <c r="I643" s="16"/>
      <c r="J643" s="16"/>
    </row>
    <row r="644" spans="1:10" ht="14.25">
      <c r="A644" s="16"/>
      <c r="B644" s="16"/>
      <c r="C644" s="16"/>
      <c r="D644" s="16"/>
      <c r="E644" s="16"/>
      <c r="F644" s="16"/>
      <c r="G644" s="16"/>
      <c r="H644" s="16"/>
      <c r="I644" s="16"/>
      <c r="J644" s="16"/>
    </row>
    <row r="645" spans="1:10" ht="14.25">
      <c r="A645" s="16"/>
      <c r="B645" s="16"/>
      <c r="C645" s="16"/>
      <c r="D645" s="16"/>
      <c r="E645" s="16"/>
      <c r="F645" s="16"/>
      <c r="G645" s="16"/>
      <c r="H645" s="16"/>
      <c r="I645" s="16"/>
      <c r="J645" s="16"/>
    </row>
    <row r="646" spans="1:10" ht="14.25">
      <c r="A646" s="16"/>
      <c r="B646" s="16"/>
      <c r="C646" s="16"/>
      <c r="D646" s="16"/>
      <c r="E646" s="16"/>
      <c r="F646" s="16"/>
      <c r="G646" s="16"/>
      <c r="H646" s="16"/>
      <c r="I646" s="16"/>
      <c r="J646" s="16"/>
    </row>
    <row r="647" spans="1:10" ht="14.25">
      <c r="A647" s="16"/>
      <c r="B647" s="16"/>
      <c r="C647" s="16"/>
      <c r="D647" s="16"/>
      <c r="E647" s="16"/>
      <c r="F647" s="16"/>
      <c r="G647" s="16"/>
      <c r="H647" s="16"/>
      <c r="I647" s="16"/>
      <c r="J647" s="16"/>
    </row>
    <row r="648" spans="1:10" ht="14.25">
      <c r="A648" s="16"/>
      <c r="B648" s="16"/>
      <c r="C648" s="16"/>
      <c r="D648" s="16"/>
      <c r="E648" s="16"/>
      <c r="F648" s="16"/>
      <c r="G648" s="16"/>
      <c r="H648" s="16"/>
      <c r="I648" s="16"/>
      <c r="J648" s="16"/>
    </row>
    <row r="649" spans="1:10" ht="14.25">
      <c r="A649" s="16"/>
      <c r="B649" s="16"/>
      <c r="C649" s="16"/>
      <c r="D649" s="16"/>
      <c r="E649" s="16"/>
      <c r="F649" s="16"/>
      <c r="G649" s="16"/>
      <c r="H649" s="16"/>
      <c r="I649" s="16"/>
      <c r="J649" s="16"/>
    </row>
    <row r="650" spans="1:10" ht="14.25">
      <c r="A650" s="16"/>
      <c r="B650" s="16"/>
      <c r="C650" s="16"/>
      <c r="D650" s="16"/>
      <c r="E650" s="16"/>
      <c r="F650" s="16"/>
      <c r="G650" s="16"/>
      <c r="H650" s="16"/>
      <c r="I650" s="16"/>
      <c r="J650" s="16"/>
    </row>
    <row r="651" spans="1:10" ht="14.25">
      <c r="A651" s="16"/>
      <c r="B651" s="16"/>
      <c r="C651" s="16"/>
      <c r="D651" s="16"/>
      <c r="E651" s="16"/>
      <c r="F651" s="16"/>
      <c r="G651" s="16"/>
      <c r="H651" s="16"/>
      <c r="I651" s="16"/>
      <c r="J651" s="16"/>
    </row>
    <row r="652" spans="1:10" ht="14.25">
      <c r="A652" s="16"/>
      <c r="B652" s="16"/>
      <c r="C652" s="16"/>
      <c r="D652" s="16"/>
      <c r="E652" s="16"/>
      <c r="F652" s="16"/>
      <c r="G652" s="16"/>
      <c r="H652" s="16"/>
      <c r="I652" s="16"/>
      <c r="J652" s="16"/>
    </row>
    <row r="653" spans="1:10" ht="14.25">
      <c r="A653" s="16"/>
      <c r="B653" s="16"/>
      <c r="C653" s="16"/>
      <c r="D653" s="16"/>
      <c r="E653" s="16"/>
      <c r="F653" s="16"/>
      <c r="G653" s="16"/>
      <c r="H653" s="16"/>
      <c r="I653" s="16"/>
      <c r="J653" s="16"/>
    </row>
    <row r="654" spans="1:10" ht="14.25">
      <c r="A654" s="16"/>
      <c r="B654" s="16"/>
      <c r="C654" s="16"/>
      <c r="D654" s="16"/>
      <c r="E654" s="16"/>
      <c r="F654" s="16"/>
      <c r="G654" s="16"/>
      <c r="H654" s="16"/>
      <c r="I654" s="16"/>
      <c r="J654" s="16"/>
    </row>
    <row r="655" spans="1:10" ht="14.25">
      <c r="A655" s="16"/>
      <c r="B655" s="16"/>
      <c r="C655" s="16"/>
      <c r="D655" s="16"/>
      <c r="E655" s="16"/>
      <c r="F655" s="16"/>
      <c r="G655" s="16"/>
      <c r="H655" s="16"/>
      <c r="I655" s="16"/>
      <c r="J655" s="16"/>
    </row>
    <row r="656" spans="1:10" ht="14.25">
      <c r="A656" s="16"/>
      <c r="B656" s="16"/>
      <c r="C656" s="16"/>
      <c r="D656" s="16"/>
      <c r="E656" s="16"/>
      <c r="F656" s="16"/>
      <c r="G656" s="16"/>
      <c r="H656" s="16"/>
      <c r="I656" s="16"/>
      <c r="J656" s="16"/>
    </row>
    <row r="657" spans="1:10" ht="14.25">
      <c r="A657" s="16"/>
      <c r="B657" s="16"/>
      <c r="C657" s="16"/>
      <c r="D657" s="16"/>
      <c r="E657" s="16"/>
      <c r="F657" s="16"/>
      <c r="G657" s="16"/>
      <c r="H657" s="16"/>
      <c r="I657" s="16"/>
      <c r="J657" s="16"/>
    </row>
    <row r="658" spans="1:10" ht="14.25">
      <c r="A658" s="16"/>
      <c r="B658" s="16"/>
      <c r="C658" s="16"/>
      <c r="D658" s="16"/>
      <c r="E658" s="16"/>
      <c r="F658" s="16"/>
      <c r="G658" s="16"/>
      <c r="H658" s="16"/>
      <c r="I658" s="16"/>
      <c r="J658" s="16"/>
    </row>
    <row r="659" spans="1:10" ht="14.25">
      <c r="A659" s="16"/>
      <c r="B659" s="16"/>
      <c r="C659" s="16"/>
      <c r="D659" s="16"/>
      <c r="E659" s="16"/>
      <c r="F659" s="16"/>
      <c r="G659" s="16"/>
      <c r="H659" s="16"/>
      <c r="I659" s="16"/>
      <c r="J659" s="16"/>
    </row>
    <row r="660" spans="1:10" ht="14.25">
      <c r="A660" s="16"/>
      <c r="B660" s="16"/>
      <c r="C660" s="16"/>
      <c r="D660" s="16"/>
      <c r="E660" s="16"/>
      <c r="F660" s="16"/>
      <c r="G660" s="16"/>
      <c r="H660" s="16"/>
      <c r="I660" s="16"/>
      <c r="J660" s="16"/>
    </row>
    <row r="661" spans="1:10" ht="14.25">
      <c r="A661" s="16"/>
      <c r="B661" s="16"/>
      <c r="C661" s="16"/>
      <c r="D661" s="16"/>
      <c r="E661" s="16"/>
      <c r="F661" s="16"/>
      <c r="G661" s="16"/>
      <c r="H661" s="16"/>
      <c r="I661" s="16"/>
      <c r="J661" s="16"/>
    </row>
    <row r="662" spans="1:10" ht="14.25">
      <c r="A662" s="16"/>
      <c r="B662" s="16"/>
      <c r="C662" s="16"/>
      <c r="D662" s="16"/>
      <c r="E662" s="16"/>
      <c r="F662" s="16"/>
      <c r="G662" s="16"/>
      <c r="H662" s="16"/>
      <c r="I662" s="16"/>
      <c r="J662" s="16"/>
    </row>
    <row r="663" spans="1:10" ht="14.25">
      <c r="A663" s="16"/>
      <c r="B663" s="16"/>
      <c r="C663" s="16"/>
      <c r="D663" s="16"/>
      <c r="E663" s="16"/>
      <c r="F663" s="16"/>
      <c r="G663" s="16"/>
      <c r="H663" s="16"/>
      <c r="I663" s="16"/>
      <c r="J663" s="16"/>
    </row>
    <row r="664" spans="1:10" ht="14.25">
      <c r="A664" s="16"/>
      <c r="B664" s="16"/>
      <c r="C664" s="16"/>
      <c r="D664" s="16"/>
      <c r="E664" s="16"/>
      <c r="F664" s="16"/>
      <c r="G664" s="16"/>
      <c r="H664" s="16"/>
      <c r="I664" s="16"/>
      <c r="J664" s="16"/>
    </row>
    <row r="665" spans="1:10" ht="14.25">
      <c r="A665" s="16"/>
      <c r="B665" s="16"/>
      <c r="C665" s="16"/>
      <c r="D665" s="16"/>
      <c r="E665" s="16"/>
      <c r="F665" s="16"/>
      <c r="G665" s="16"/>
      <c r="H665" s="16"/>
      <c r="I665" s="16"/>
      <c r="J665" s="16"/>
    </row>
    <row r="666" spans="1:10" ht="14.25">
      <c r="A666" s="16"/>
      <c r="B666" s="16"/>
      <c r="C666" s="16"/>
      <c r="D666" s="16"/>
      <c r="E666" s="16"/>
      <c r="F666" s="16"/>
      <c r="G666" s="16"/>
      <c r="H666" s="16"/>
      <c r="I666" s="16"/>
      <c r="J666" s="16"/>
    </row>
    <row r="667" spans="1:10" ht="14.25">
      <c r="A667" s="16"/>
      <c r="B667" s="16"/>
      <c r="C667" s="16"/>
      <c r="D667" s="16"/>
      <c r="E667" s="16"/>
      <c r="F667" s="16"/>
      <c r="G667" s="16"/>
      <c r="H667" s="16"/>
      <c r="I667" s="16"/>
      <c r="J667" s="16"/>
    </row>
    <row r="668" spans="1:10" ht="14.25">
      <c r="A668" s="16"/>
      <c r="B668" s="16"/>
      <c r="C668" s="16"/>
      <c r="D668" s="16"/>
      <c r="E668" s="16"/>
      <c r="F668" s="16"/>
      <c r="G668" s="16"/>
      <c r="H668" s="16"/>
      <c r="I668" s="16"/>
      <c r="J668" s="16"/>
    </row>
    <row r="669" spans="1:10" ht="14.25">
      <c r="A669" s="16"/>
      <c r="B669" s="16"/>
      <c r="C669" s="16"/>
      <c r="D669" s="16"/>
      <c r="E669" s="16"/>
      <c r="F669" s="16"/>
      <c r="G669" s="16"/>
      <c r="H669" s="16"/>
      <c r="I669" s="16"/>
      <c r="J669" s="16"/>
    </row>
    <row r="670" spans="1:10" ht="14.25">
      <c r="A670" s="16"/>
      <c r="B670" s="16"/>
      <c r="C670" s="16"/>
      <c r="D670" s="16"/>
      <c r="E670" s="16"/>
      <c r="F670" s="16"/>
      <c r="G670" s="16"/>
      <c r="H670" s="16"/>
      <c r="I670" s="16"/>
      <c r="J670" s="16"/>
    </row>
    <row r="671" spans="1:10" ht="14.25">
      <c r="A671" s="16"/>
      <c r="B671" s="16"/>
      <c r="C671" s="16"/>
      <c r="D671" s="16"/>
      <c r="E671" s="16"/>
      <c r="F671" s="16"/>
      <c r="G671" s="16"/>
      <c r="H671" s="16"/>
      <c r="I671" s="16"/>
      <c r="J671" s="16"/>
    </row>
    <row r="672" spans="1:10" ht="14.25">
      <c r="A672" s="16"/>
      <c r="B672" s="16"/>
      <c r="C672" s="16"/>
      <c r="D672" s="16"/>
      <c r="E672" s="16"/>
      <c r="F672" s="16"/>
      <c r="G672" s="16"/>
      <c r="H672" s="16"/>
      <c r="I672" s="16"/>
      <c r="J672" s="16"/>
    </row>
    <row r="673" spans="1:10" ht="14.25">
      <c r="A673" s="16"/>
      <c r="B673" s="16"/>
      <c r="C673" s="16"/>
      <c r="D673" s="16"/>
      <c r="E673" s="16"/>
      <c r="F673" s="16"/>
      <c r="G673" s="16"/>
      <c r="H673" s="16"/>
      <c r="I673" s="16"/>
      <c r="J673" s="16"/>
    </row>
    <row r="674" spans="1:10" ht="14.25">
      <c r="A674" s="16"/>
      <c r="B674" s="16"/>
      <c r="C674" s="16"/>
      <c r="D674" s="16"/>
      <c r="E674" s="16"/>
      <c r="F674" s="16"/>
      <c r="G674" s="16"/>
      <c r="H674" s="16"/>
      <c r="I674" s="16"/>
      <c r="J674" s="16"/>
    </row>
    <row r="675" spans="1:10" ht="14.25">
      <c r="A675" s="16"/>
      <c r="B675" s="16"/>
      <c r="C675" s="16"/>
      <c r="D675" s="16"/>
      <c r="E675" s="16"/>
      <c r="F675" s="16"/>
      <c r="G675" s="16"/>
      <c r="H675" s="16"/>
      <c r="I675" s="16"/>
      <c r="J675" s="16"/>
    </row>
    <row r="676" spans="1:10" ht="14.25">
      <c r="A676" s="16"/>
      <c r="B676" s="16"/>
      <c r="C676" s="16"/>
      <c r="D676" s="16"/>
      <c r="E676" s="16"/>
      <c r="F676" s="16"/>
      <c r="G676" s="16"/>
      <c r="H676" s="16"/>
      <c r="I676" s="16"/>
      <c r="J676" s="16"/>
    </row>
    <row r="677" spans="1:10" ht="14.25">
      <c r="A677" s="16"/>
      <c r="B677" s="16"/>
      <c r="C677" s="16"/>
      <c r="D677" s="16"/>
      <c r="E677" s="16"/>
      <c r="F677" s="16"/>
      <c r="G677" s="16"/>
      <c r="H677" s="16"/>
      <c r="I677" s="16"/>
      <c r="J677" s="16"/>
    </row>
    <row r="678" spans="1:10" ht="14.25">
      <c r="A678" s="16"/>
      <c r="B678" s="16"/>
      <c r="C678" s="16"/>
      <c r="D678" s="16"/>
      <c r="E678" s="16"/>
      <c r="F678" s="16"/>
      <c r="G678" s="16"/>
      <c r="H678" s="16"/>
      <c r="I678" s="16"/>
      <c r="J678" s="16"/>
    </row>
    <row r="679" spans="1:10" ht="14.25">
      <c r="A679" s="16"/>
      <c r="B679" s="16"/>
      <c r="C679" s="16"/>
      <c r="D679" s="16"/>
      <c r="E679" s="16"/>
      <c r="F679" s="16"/>
      <c r="G679" s="16"/>
      <c r="H679" s="16"/>
      <c r="I679" s="16"/>
      <c r="J679" s="16"/>
    </row>
    <row r="680" spans="1:10" ht="14.25">
      <c r="A680" s="16"/>
      <c r="B680" s="16"/>
      <c r="C680" s="16"/>
      <c r="D680" s="16"/>
      <c r="E680" s="16"/>
      <c r="F680" s="16"/>
      <c r="G680" s="16"/>
      <c r="H680" s="16"/>
      <c r="I680" s="16"/>
      <c r="J680" s="16"/>
    </row>
    <row r="681" spans="1:10" ht="14.25">
      <c r="A681" s="16"/>
      <c r="B681" s="16"/>
      <c r="C681" s="16"/>
      <c r="D681" s="16"/>
      <c r="E681" s="16"/>
      <c r="F681" s="16"/>
      <c r="G681" s="16"/>
      <c r="H681" s="16"/>
      <c r="I681" s="16"/>
      <c r="J681" s="16"/>
    </row>
    <row r="682" spans="1:10" ht="14.25">
      <c r="A682" s="16"/>
      <c r="B682" s="16"/>
      <c r="C682" s="16"/>
      <c r="D682" s="16"/>
      <c r="E682" s="16"/>
      <c r="F682" s="16"/>
      <c r="G682" s="16"/>
      <c r="H682" s="16"/>
      <c r="I682" s="16"/>
      <c r="J682" s="16"/>
    </row>
    <row r="683" spans="1:10" ht="14.25">
      <c r="A683" s="16"/>
      <c r="B683" s="16"/>
      <c r="C683" s="16"/>
      <c r="D683" s="16"/>
      <c r="E683" s="16"/>
      <c r="F683" s="16"/>
      <c r="G683" s="16"/>
      <c r="H683" s="16"/>
      <c r="I683" s="16"/>
      <c r="J683" s="16"/>
    </row>
    <row r="684" spans="1:10" ht="14.25">
      <c r="A684" s="16"/>
      <c r="B684" s="16"/>
      <c r="C684" s="16"/>
      <c r="D684" s="16"/>
      <c r="E684" s="16"/>
      <c r="F684" s="16"/>
      <c r="G684" s="16"/>
      <c r="H684" s="16"/>
      <c r="I684" s="16"/>
      <c r="J684" s="16"/>
    </row>
    <row r="685" spans="1:10" ht="14.25">
      <c r="A685" s="16"/>
      <c r="B685" s="16"/>
      <c r="C685" s="16"/>
      <c r="D685" s="16"/>
      <c r="E685" s="16"/>
      <c r="F685" s="16"/>
      <c r="G685" s="16"/>
      <c r="H685" s="16"/>
      <c r="I685" s="16"/>
      <c r="J685" s="16"/>
    </row>
    <row r="686" spans="1:10" ht="14.25">
      <c r="A686" s="16"/>
      <c r="B686" s="16"/>
      <c r="C686" s="16"/>
      <c r="D686" s="16"/>
      <c r="E686" s="16"/>
      <c r="F686" s="16"/>
      <c r="G686" s="16"/>
      <c r="H686" s="16"/>
      <c r="I686" s="16"/>
      <c r="J686" s="16"/>
    </row>
    <row r="687" spans="1:10" ht="14.25">
      <c r="A687" s="16"/>
      <c r="B687" s="16"/>
      <c r="C687" s="16"/>
      <c r="D687" s="16"/>
      <c r="E687" s="16"/>
      <c r="F687" s="16"/>
      <c r="G687" s="16"/>
      <c r="H687" s="16"/>
      <c r="I687" s="16"/>
      <c r="J687" s="16"/>
    </row>
    <row r="688" spans="1:10" ht="14.25">
      <c r="A688" s="16"/>
      <c r="B688" s="16"/>
      <c r="C688" s="16"/>
      <c r="D688" s="16"/>
      <c r="E688" s="16"/>
      <c r="F688" s="16"/>
      <c r="G688" s="16"/>
      <c r="H688" s="16"/>
      <c r="I688" s="16"/>
      <c r="J688" s="16"/>
    </row>
    <row r="689" spans="1:10" ht="14.25">
      <c r="A689" s="16"/>
      <c r="B689" s="16"/>
      <c r="C689" s="16"/>
      <c r="D689" s="16"/>
      <c r="E689" s="16"/>
      <c r="F689" s="16"/>
      <c r="G689" s="16"/>
      <c r="H689" s="16"/>
      <c r="I689" s="16"/>
      <c r="J689" s="16"/>
    </row>
    <row r="690" spans="1:10" ht="14.25">
      <c r="A690" s="16"/>
      <c r="B690" s="16"/>
      <c r="C690" s="16"/>
      <c r="D690" s="16"/>
      <c r="E690" s="16"/>
      <c r="F690" s="16"/>
      <c r="G690" s="16"/>
      <c r="H690" s="16"/>
      <c r="I690" s="16"/>
      <c r="J690" s="16"/>
    </row>
    <row r="691" spans="1:10" ht="14.25">
      <c r="A691" s="16"/>
      <c r="B691" s="16"/>
      <c r="C691" s="16"/>
      <c r="D691" s="16"/>
      <c r="E691" s="16"/>
      <c r="F691" s="16"/>
      <c r="G691" s="16"/>
      <c r="H691" s="16"/>
      <c r="I691" s="16"/>
      <c r="J691" s="16"/>
    </row>
    <row r="692" spans="1:10" ht="14.25">
      <c r="A692" s="16"/>
      <c r="B692" s="16"/>
      <c r="C692" s="16"/>
      <c r="D692" s="16"/>
      <c r="E692" s="16"/>
      <c r="F692" s="16"/>
      <c r="G692" s="16"/>
      <c r="H692" s="16"/>
      <c r="I692" s="16"/>
      <c r="J692" s="16"/>
    </row>
    <row r="693" spans="1:10" ht="14.25">
      <c r="A693" s="16"/>
      <c r="B693" s="16"/>
      <c r="C693" s="16"/>
      <c r="D693" s="16"/>
      <c r="E693" s="16"/>
      <c r="F693" s="16"/>
      <c r="G693" s="16"/>
      <c r="H693" s="16"/>
      <c r="I693" s="16"/>
      <c r="J693" s="16"/>
    </row>
    <row r="694" spans="1:10" ht="14.25">
      <c r="A694" s="16"/>
      <c r="B694" s="16"/>
      <c r="C694" s="16"/>
      <c r="D694" s="16"/>
      <c r="E694" s="16"/>
      <c r="F694" s="16"/>
      <c r="G694" s="16"/>
      <c r="H694" s="16"/>
      <c r="I694" s="16"/>
      <c r="J694" s="16"/>
    </row>
    <row r="695" spans="1:10" ht="14.25">
      <c r="A695" s="16"/>
      <c r="B695" s="16"/>
      <c r="C695" s="16"/>
      <c r="D695" s="16"/>
      <c r="E695" s="16"/>
      <c r="F695" s="16"/>
      <c r="G695" s="16"/>
      <c r="H695" s="16"/>
      <c r="I695" s="16"/>
      <c r="J695" s="16"/>
    </row>
    <row r="696" spans="1:10" ht="14.25">
      <c r="A696" s="16"/>
      <c r="B696" s="16"/>
      <c r="C696" s="16"/>
      <c r="D696" s="16"/>
      <c r="E696" s="16"/>
      <c r="F696" s="16"/>
      <c r="G696" s="16"/>
      <c r="H696" s="16"/>
      <c r="I696" s="16"/>
      <c r="J696" s="16"/>
    </row>
    <row r="697" spans="1:10" ht="14.25">
      <c r="A697" s="16"/>
      <c r="B697" s="16"/>
      <c r="C697" s="16"/>
      <c r="D697" s="16"/>
      <c r="E697" s="16"/>
      <c r="F697" s="16"/>
      <c r="G697" s="16"/>
      <c r="H697" s="16"/>
      <c r="I697" s="16"/>
      <c r="J697" s="16"/>
    </row>
    <row r="698" spans="1:10" ht="14.25">
      <c r="A698" s="16"/>
      <c r="B698" s="16"/>
      <c r="C698" s="16"/>
      <c r="D698" s="16"/>
      <c r="E698" s="16"/>
      <c r="F698" s="16"/>
      <c r="G698" s="16"/>
      <c r="H698" s="16"/>
      <c r="I698" s="16"/>
      <c r="J698" s="16"/>
    </row>
    <row r="699" spans="1:10" ht="14.25">
      <c r="A699" s="16"/>
      <c r="B699" s="16"/>
      <c r="C699" s="16"/>
      <c r="D699" s="16"/>
      <c r="E699" s="16"/>
      <c r="F699" s="16"/>
      <c r="G699" s="16"/>
      <c r="H699" s="16"/>
      <c r="I699" s="16"/>
      <c r="J699" s="16"/>
    </row>
    <row r="700" spans="1:10" ht="14.25">
      <c r="A700" s="16"/>
      <c r="B700" s="16"/>
      <c r="C700" s="16"/>
      <c r="D700" s="16"/>
      <c r="E700" s="16"/>
      <c r="F700" s="16"/>
      <c r="G700" s="16"/>
      <c r="H700" s="16"/>
      <c r="I700" s="16"/>
      <c r="J700" s="16"/>
    </row>
    <row r="701" spans="1:10" ht="14.25">
      <c r="A701" s="16"/>
      <c r="B701" s="16"/>
      <c r="C701" s="16"/>
      <c r="D701" s="16"/>
      <c r="E701" s="16"/>
      <c r="F701" s="16"/>
      <c r="G701" s="16"/>
      <c r="H701" s="16"/>
      <c r="I701" s="16"/>
      <c r="J701" s="16"/>
    </row>
    <row r="702" spans="1:10" ht="14.25">
      <c r="A702" s="16"/>
      <c r="B702" s="16"/>
      <c r="C702" s="16"/>
      <c r="D702" s="16"/>
      <c r="E702" s="16"/>
      <c r="F702" s="16"/>
      <c r="G702" s="16"/>
      <c r="H702" s="16"/>
      <c r="I702" s="16"/>
      <c r="J702" s="16"/>
    </row>
    <row r="703" spans="1:10" ht="14.25">
      <c r="A703" s="16"/>
      <c r="B703" s="16"/>
      <c r="C703" s="16"/>
      <c r="D703" s="16"/>
      <c r="E703" s="16"/>
      <c r="F703" s="16"/>
      <c r="G703" s="16"/>
      <c r="H703" s="16"/>
      <c r="I703" s="16"/>
      <c r="J703" s="16"/>
    </row>
    <row r="704" spans="1:10" ht="14.25">
      <c r="A704" s="16"/>
      <c r="B704" s="16"/>
      <c r="C704" s="16"/>
      <c r="D704" s="16"/>
      <c r="E704" s="16"/>
      <c r="F704" s="16"/>
      <c r="G704" s="16"/>
      <c r="H704" s="16"/>
      <c r="I704" s="16"/>
      <c r="J704" s="16"/>
    </row>
    <row r="705" spans="1:10" ht="14.25">
      <c r="A705" s="16"/>
      <c r="B705" s="16"/>
      <c r="C705" s="16"/>
      <c r="D705" s="16"/>
      <c r="E705" s="16"/>
      <c r="F705" s="16"/>
      <c r="G705" s="16"/>
      <c r="H705" s="16"/>
      <c r="I705" s="16"/>
      <c r="J705" s="16"/>
    </row>
    <row r="706" spans="1:10" ht="14.25">
      <c r="A706" s="16"/>
      <c r="B706" s="16"/>
      <c r="C706" s="16"/>
      <c r="D706" s="16"/>
      <c r="E706" s="16"/>
      <c r="F706" s="16"/>
      <c r="G706" s="16"/>
      <c r="H706" s="16"/>
      <c r="I706" s="16"/>
      <c r="J706" s="16"/>
    </row>
    <row r="707" spans="1:10" ht="14.25">
      <c r="A707" s="16"/>
      <c r="B707" s="16"/>
      <c r="C707" s="16"/>
      <c r="D707" s="16"/>
      <c r="E707" s="16"/>
      <c r="F707" s="16"/>
      <c r="G707" s="16"/>
      <c r="H707" s="16"/>
      <c r="I707" s="16"/>
      <c r="J707" s="16"/>
    </row>
    <row r="708" spans="1:10" ht="14.25">
      <c r="A708" s="16"/>
      <c r="B708" s="16"/>
      <c r="C708" s="16"/>
      <c r="D708" s="16"/>
      <c r="E708" s="16"/>
      <c r="F708" s="16"/>
      <c r="G708" s="16"/>
      <c r="H708" s="16"/>
      <c r="I708" s="16"/>
      <c r="J708" s="16"/>
    </row>
    <row r="709" spans="1:10" ht="14.25">
      <c r="A709" s="16"/>
      <c r="B709" s="16"/>
      <c r="C709" s="16"/>
      <c r="D709" s="16"/>
      <c r="E709" s="16"/>
      <c r="F709" s="16"/>
      <c r="G709" s="16"/>
      <c r="H709" s="16"/>
      <c r="I709" s="16"/>
      <c r="J709" s="16"/>
    </row>
    <row r="710" spans="1:10" ht="14.25">
      <c r="A710" s="16"/>
      <c r="B710" s="16"/>
      <c r="C710" s="16"/>
      <c r="D710" s="16"/>
      <c r="E710" s="16"/>
      <c r="F710" s="16"/>
      <c r="G710" s="16"/>
      <c r="H710" s="16"/>
      <c r="I710" s="16"/>
      <c r="J710" s="16"/>
    </row>
    <row r="711" spans="1:10" ht="14.25">
      <c r="A711" s="16"/>
      <c r="B711" s="16"/>
      <c r="C711" s="16"/>
      <c r="D711" s="16"/>
      <c r="E711" s="16"/>
      <c r="F711" s="16"/>
      <c r="G711" s="16"/>
      <c r="H711" s="16"/>
      <c r="I711" s="16"/>
      <c r="J711" s="16"/>
    </row>
    <row r="712" spans="1:10" ht="14.25">
      <c r="A712" s="16"/>
      <c r="B712" s="16"/>
      <c r="C712" s="16"/>
      <c r="D712" s="16"/>
      <c r="E712" s="16"/>
      <c r="F712" s="16"/>
      <c r="G712" s="16"/>
      <c r="H712" s="16"/>
      <c r="I712" s="16"/>
      <c r="J712" s="16"/>
    </row>
    <row r="713" spans="1:10" ht="14.25">
      <c r="A713" s="16"/>
      <c r="B713" s="16"/>
      <c r="C713" s="16"/>
      <c r="D713" s="16"/>
      <c r="E713" s="16"/>
      <c r="F713" s="16"/>
      <c r="G713" s="16"/>
      <c r="H713" s="16"/>
      <c r="I713" s="16"/>
      <c r="J713" s="16"/>
    </row>
    <row r="714" spans="1:10" ht="14.25">
      <c r="A714" s="16"/>
      <c r="B714" s="16"/>
      <c r="C714" s="16"/>
      <c r="D714" s="16"/>
      <c r="E714" s="16"/>
      <c r="F714" s="16"/>
      <c r="G714" s="16"/>
      <c r="H714" s="16"/>
      <c r="I714" s="16"/>
      <c r="J714" s="16"/>
    </row>
    <row r="715" spans="1:10" ht="14.25">
      <c r="A715" s="16"/>
      <c r="B715" s="16"/>
      <c r="C715" s="16"/>
      <c r="D715" s="16"/>
      <c r="E715" s="16"/>
      <c r="F715" s="16"/>
      <c r="G715" s="16"/>
      <c r="H715" s="16"/>
      <c r="I715" s="16"/>
      <c r="J715" s="16"/>
    </row>
    <row r="716" spans="1:10" ht="14.25">
      <c r="A716" s="16"/>
      <c r="B716" s="16"/>
      <c r="C716" s="16"/>
      <c r="D716" s="16"/>
      <c r="E716" s="16"/>
      <c r="F716" s="16"/>
      <c r="G716" s="16"/>
      <c r="H716" s="16"/>
      <c r="I716" s="16"/>
      <c r="J716" s="16"/>
    </row>
    <row r="717" spans="1:10" ht="14.25">
      <c r="A717" s="16"/>
      <c r="B717" s="16"/>
      <c r="C717" s="16"/>
      <c r="D717" s="16"/>
      <c r="E717" s="16"/>
      <c r="F717" s="16"/>
      <c r="G717" s="16"/>
      <c r="H717" s="16"/>
      <c r="I717" s="16"/>
      <c r="J717" s="16"/>
    </row>
    <row r="718" spans="1:10" ht="14.25">
      <c r="A718" s="16"/>
      <c r="B718" s="16"/>
      <c r="C718" s="16"/>
      <c r="D718" s="16"/>
      <c r="E718" s="16"/>
      <c r="F718" s="16"/>
      <c r="G718" s="16"/>
      <c r="H718" s="16"/>
      <c r="I718" s="16"/>
      <c r="J718" s="16"/>
    </row>
    <row r="719" spans="1:10" ht="14.25">
      <c r="A719" s="16"/>
      <c r="B719" s="16"/>
      <c r="C719" s="16"/>
      <c r="D719" s="16"/>
      <c r="E719" s="16"/>
      <c r="F719" s="16"/>
      <c r="G719" s="16"/>
      <c r="H719" s="16"/>
      <c r="I719" s="16"/>
      <c r="J719" s="16"/>
    </row>
    <row r="720" spans="1:10" ht="14.25">
      <c r="A720" s="16"/>
      <c r="B720" s="16"/>
      <c r="C720" s="16"/>
      <c r="D720" s="16"/>
      <c r="E720" s="16"/>
      <c r="F720" s="16"/>
      <c r="G720" s="16"/>
      <c r="H720" s="16"/>
      <c r="I720" s="16"/>
      <c r="J720" s="16"/>
    </row>
    <row r="721" spans="1:10" ht="14.25">
      <c r="A721" s="16"/>
      <c r="B721" s="16"/>
      <c r="C721" s="16"/>
      <c r="D721" s="16"/>
      <c r="E721" s="16"/>
      <c r="F721" s="16"/>
      <c r="G721" s="16"/>
      <c r="H721" s="16"/>
      <c r="I721" s="16"/>
      <c r="J721" s="16"/>
    </row>
    <row r="722" spans="1:10" ht="14.25">
      <c r="A722" s="16"/>
      <c r="B722" s="16"/>
      <c r="C722" s="16"/>
      <c r="D722" s="16"/>
      <c r="E722" s="16"/>
      <c r="F722" s="16"/>
      <c r="G722" s="16"/>
      <c r="H722" s="16"/>
      <c r="I722" s="16"/>
      <c r="J722" s="16"/>
    </row>
    <row r="723" spans="1:10" ht="14.25">
      <c r="A723" s="16"/>
      <c r="B723" s="16"/>
      <c r="C723" s="16"/>
      <c r="D723" s="16"/>
      <c r="E723" s="16"/>
      <c r="F723" s="16"/>
      <c r="G723" s="16"/>
      <c r="H723" s="16"/>
      <c r="I723" s="16"/>
      <c r="J723" s="16"/>
    </row>
    <row r="724" spans="1:10" ht="14.25">
      <c r="A724" s="16"/>
      <c r="B724" s="16"/>
      <c r="C724" s="16"/>
      <c r="D724" s="16"/>
      <c r="E724" s="16"/>
      <c r="F724" s="16"/>
      <c r="G724" s="16"/>
      <c r="H724" s="16"/>
      <c r="I724" s="16"/>
      <c r="J724" s="16"/>
    </row>
    <row r="725" spans="1:10" ht="14.25">
      <c r="A725" s="16"/>
      <c r="B725" s="16"/>
      <c r="C725" s="16"/>
      <c r="D725" s="16"/>
      <c r="E725" s="16"/>
      <c r="F725" s="16"/>
      <c r="G725" s="16"/>
      <c r="H725" s="16"/>
      <c r="I725" s="16"/>
      <c r="J725" s="16"/>
    </row>
    <row r="726" spans="1:10" ht="14.25">
      <c r="A726" s="16"/>
      <c r="B726" s="16"/>
      <c r="C726" s="16"/>
      <c r="D726" s="16"/>
      <c r="E726" s="16"/>
      <c r="F726" s="16"/>
      <c r="G726" s="16"/>
      <c r="H726" s="16"/>
      <c r="I726" s="16"/>
      <c r="J726" s="16"/>
    </row>
    <row r="727" spans="1:10" ht="14.25">
      <c r="A727" s="16"/>
      <c r="B727" s="16"/>
      <c r="C727" s="16"/>
      <c r="D727" s="16"/>
      <c r="E727" s="16"/>
      <c r="F727" s="16"/>
      <c r="G727" s="16"/>
      <c r="H727" s="16"/>
      <c r="I727" s="16"/>
      <c r="J727" s="16"/>
    </row>
    <row r="728" spans="1:10" ht="14.25">
      <c r="A728" s="16"/>
      <c r="B728" s="16"/>
      <c r="C728" s="16"/>
      <c r="D728" s="16"/>
      <c r="E728" s="16"/>
      <c r="F728" s="16"/>
      <c r="G728" s="16"/>
      <c r="H728" s="16"/>
      <c r="I728" s="16"/>
      <c r="J728" s="16"/>
    </row>
    <row r="729" spans="1:10" ht="14.25">
      <c r="A729" s="16"/>
      <c r="B729" s="16"/>
      <c r="C729" s="16"/>
      <c r="D729" s="16"/>
      <c r="E729" s="16"/>
      <c r="F729" s="16"/>
      <c r="G729" s="16"/>
      <c r="H729" s="16"/>
      <c r="I729" s="16"/>
      <c r="J729" s="16"/>
    </row>
    <row r="730" spans="1:10" ht="14.25">
      <c r="A730" s="16"/>
      <c r="B730" s="16"/>
      <c r="C730" s="16"/>
      <c r="D730" s="16"/>
      <c r="E730" s="16"/>
      <c r="F730" s="16"/>
      <c r="G730" s="16"/>
      <c r="H730" s="16"/>
      <c r="I730" s="16"/>
      <c r="J730" s="16"/>
    </row>
    <row r="731" spans="1:10" ht="14.25">
      <c r="A731" s="16"/>
      <c r="B731" s="16"/>
      <c r="C731" s="16"/>
      <c r="D731" s="16"/>
      <c r="E731" s="16"/>
      <c r="F731" s="16"/>
      <c r="G731" s="16"/>
      <c r="H731" s="16"/>
      <c r="I731" s="16"/>
      <c r="J731" s="16"/>
    </row>
    <row r="732" spans="1:10" ht="14.25">
      <c r="A732" s="16"/>
      <c r="B732" s="16"/>
      <c r="C732" s="16"/>
      <c r="D732" s="16"/>
      <c r="E732" s="16"/>
      <c r="F732" s="16"/>
      <c r="G732" s="16"/>
      <c r="H732" s="16"/>
      <c r="I732" s="16"/>
      <c r="J732" s="16"/>
    </row>
    <row r="733" spans="1:10" ht="14.25">
      <c r="A733" s="16"/>
      <c r="B733" s="16"/>
      <c r="C733" s="16"/>
      <c r="D733" s="16"/>
      <c r="E733" s="16"/>
      <c r="F733" s="16"/>
      <c r="G733" s="16"/>
      <c r="H733" s="16"/>
      <c r="I733" s="16"/>
      <c r="J733" s="16"/>
    </row>
    <row r="734" spans="1:10" ht="14.25">
      <c r="A734" s="16"/>
      <c r="B734" s="16"/>
      <c r="C734" s="16"/>
      <c r="D734" s="16"/>
      <c r="E734" s="16"/>
      <c r="F734" s="16"/>
      <c r="G734" s="16"/>
      <c r="H734" s="16"/>
      <c r="I734" s="16"/>
      <c r="J734" s="16"/>
    </row>
    <row r="735" spans="1:10" ht="14.25">
      <c r="A735" s="16"/>
      <c r="B735" s="16"/>
      <c r="C735" s="16"/>
      <c r="D735" s="16"/>
      <c r="E735" s="16"/>
      <c r="F735" s="16"/>
      <c r="G735" s="16"/>
      <c r="H735" s="16"/>
      <c r="I735" s="16"/>
      <c r="J735" s="16"/>
    </row>
    <row r="736" spans="1:10" ht="14.25">
      <c r="A736" s="16"/>
      <c r="B736" s="16"/>
      <c r="C736" s="16"/>
      <c r="D736" s="16"/>
      <c r="E736" s="16"/>
      <c r="F736" s="16"/>
      <c r="G736" s="16"/>
      <c r="H736" s="16"/>
      <c r="I736" s="16"/>
      <c r="J736" s="16"/>
    </row>
    <row r="737" spans="1:10" ht="14.25">
      <c r="A737" s="16"/>
      <c r="B737" s="16"/>
      <c r="C737" s="16"/>
      <c r="D737" s="16"/>
      <c r="E737" s="16"/>
      <c r="F737" s="16"/>
      <c r="G737" s="16"/>
      <c r="H737" s="16"/>
      <c r="I737" s="16"/>
      <c r="J737" s="16"/>
    </row>
    <row r="738" spans="1:10" ht="14.25">
      <c r="A738" s="16"/>
      <c r="B738" s="16"/>
      <c r="C738" s="16"/>
      <c r="D738" s="16"/>
      <c r="E738" s="16"/>
      <c r="F738" s="16"/>
      <c r="G738" s="16"/>
      <c r="H738" s="16"/>
      <c r="I738" s="16"/>
      <c r="J738" s="16"/>
    </row>
    <row r="739" spans="1:10" ht="14.25">
      <c r="A739" s="16"/>
      <c r="B739" s="16"/>
      <c r="C739" s="16"/>
      <c r="D739" s="16"/>
      <c r="E739" s="16"/>
      <c r="F739" s="16"/>
      <c r="G739" s="16"/>
      <c r="H739" s="16"/>
      <c r="I739" s="16"/>
      <c r="J739" s="16"/>
    </row>
    <row r="740" spans="1:10" ht="14.25">
      <c r="A740" s="16"/>
      <c r="B740" s="16"/>
      <c r="C740" s="16"/>
      <c r="D740" s="16"/>
      <c r="E740" s="16"/>
      <c r="F740" s="16"/>
      <c r="G740" s="16"/>
      <c r="H740" s="16"/>
      <c r="I740" s="16"/>
      <c r="J740" s="16"/>
    </row>
    <row r="741" spans="1:10" ht="14.25">
      <c r="A741" s="16"/>
      <c r="B741" s="16"/>
      <c r="C741" s="16"/>
      <c r="D741" s="16"/>
      <c r="E741" s="16"/>
      <c r="F741" s="16"/>
      <c r="G741" s="16"/>
      <c r="H741" s="16"/>
      <c r="I741" s="16"/>
      <c r="J741" s="16"/>
    </row>
    <row r="742" spans="1:10" ht="14.25">
      <c r="A742" s="16"/>
      <c r="B742" s="16"/>
      <c r="C742" s="16"/>
      <c r="D742" s="16"/>
      <c r="E742" s="16"/>
      <c r="F742" s="16"/>
      <c r="G742" s="16"/>
      <c r="H742" s="16"/>
      <c r="I742" s="16"/>
      <c r="J742" s="16"/>
    </row>
    <row r="743" spans="1:10" ht="14.25">
      <c r="A743" s="16"/>
      <c r="B743" s="16"/>
      <c r="C743" s="16"/>
      <c r="D743" s="16"/>
      <c r="E743" s="16"/>
      <c r="F743" s="16"/>
      <c r="G743" s="16"/>
      <c r="H743" s="16"/>
      <c r="I743" s="16"/>
      <c r="J743" s="16"/>
    </row>
    <row r="744" spans="1:10" ht="14.25">
      <c r="A744" s="16"/>
      <c r="B744" s="16"/>
      <c r="C744" s="16"/>
      <c r="D744" s="16"/>
      <c r="E744" s="16"/>
      <c r="F744" s="16"/>
      <c r="G744" s="16"/>
      <c r="H744" s="16"/>
      <c r="I744" s="16"/>
      <c r="J744" s="16"/>
    </row>
    <row r="745" spans="1:10" ht="14.25">
      <c r="A745" s="16"/>
      <c r="B745" s="16"/>
      <c r="C745" s="16"/>
      <c r="D745" s="16"/>
      <c r="E745" s="16"/>
      <c r="F745" s="16"/>
      <c r="G745" s="16"/>
      <c r="H745" s="16"/>
      <c r="I745" s="16"/>
      <c r="J745" s="16"/>
    </row>
    <row r="746" spans="1:10" ht="14.25">
      <c r="A746" s="16"/>
      <c r="B746" s="16"/>
      <c r="C746" s="16"/>
      <c r="D746" s="16"/>
      <c r="E746" s="16"/>
      <c r="F746" s="16"/>
      <c r="G746" s="16"/>
      <c r="H746" s="16"/>
      <c r="I746" s="16"/>
      <c r="J746" s="16"/>
    </row>
    <row r="747" spans="1:10" ht="14.25">
      <c r="A747" s="16"/>
      <c r="B747" s="16"/>
      <c r="C747" s="16"/>
      <c r="D747" s="16"/>
      <c r="E747" s="16"/>
      <c r="F747" s="16"/>
      <c r="G747" s="16"/>
      <c r="H747" s="16"/>
      <c r="I747" s="16"/>
      <c r="J747" s="16"/>
    </row>
    <row r="748" spans="1:10" ht="14.25">
      <c r="A748" s="16"/>
      <c r="B748" s="16"/>
      <c r="C748" s="16"/>
      <c r="D748" s="16"/>
      <c r="E748" s="16"/>
      <c r="F748" s="16"/>
      <c r="G748" s="16"/>
      <c r="H748" s="16"/>
      <c r="I748" s="16"/>
      <c r="J748" s="16"/>
    </row>
    <row r="749" spans="1:10" ht="14.25">
      <c r="A749" s="16"/>
      <c r="B749" s="16"/>
      <c r="C749" s="16"/>
      <c r="D749" s="16"/>
      <c r="E749" s="16"/>
      <c r="F749" s="16"/>
      <c r="G749" s="16"/>
      <c r="H749" s="16"/>
      <c r="I749" s="16"/>
      <c r="J749" s="16"/>
    </row>
    <row r="750" spans="1:10" ht="14.25">
      <c r="A750" s="16"/>
      <c r="B750" s="16"/>
      <c r="C750" s="16"/>
      <c r="D750" s="16"/>
      <c r="E750" s="16"/>
      <c r="F750" s="16"/>
      <c r="G750" s="16"/>
      <c r="H750" s="16"/>
      <c r="I750" s="16"/>
      <c r="J750" s="16"/>
    </row>
    <row r="751" spans="1:10" ht="14.25">
      <c r="A751" s="16"/>
      <c r="B751" s="16"/>
      <c r="C751" s="16"/>
      <c r="D751" s="16"/>
      <c r="E751" s="16"/>
      <c r="F751" s="16"/>
      <c r="G751" s="16"/>
      <c r="H751" s="16"/>
      <c r="I751" s="16"/>
      <c r="J751" s="16"/>
    </row>
    <row r="752" spans="1:10" ht="14.25">
      <c r="A752" s="16"/>
      <c r="B752" s="16"/>
      <c r="C752" s="16"/>
      <c r="D752" s="16"/>
      <c r="E752" s="16"/>
      <c r="F752" s="16"/>
      <c r="G752" s="16"/>
      <c r="H752" s="16"/>
      <c r="I752" s="16"/>
      <c r="J752" s="16"/>
    </row>
    <row r="753" spans="1:10" ht="14.25">
      <c r="A753" s="16"/>
      <c r="B753" s="16"/>
      <c r="C753" s="16"/>
      <c r="D753" s="16"/>
      <c r="E753" s="16"/>
      <c r="F753" s="16"/>
      <c r="G753" s="16"/>
      <c r="H753" s="16"/>
      <c r="I753" s="16"/>
      <c r="J753" s="16"/>
    </row>
    <row r="754" spans="1:10" ht="14.25">
      <c r="A754" s="16"/>
      <c r="B754" s="16"/>
      <c r="C754" s="16"/>
      <c r="D754" s="16"/>
      <c r="E754" s="16"/>
      <c r="F754" s="16"/>
      <c r="G754" s="16"/>
      <c r="H754" s="16"/>
      <c r="I754" s="16"/>
      <c r="J754" s="16"/>
    </row>
    <row r="755" spans="1:10" ht="14.25">
      <c r="A755" s="16"/>
      <c r="B755" s="16"/>
      <c r="C755" s="16"/>
      <c r="D755" s="16"/>
      <c r="E755" s="16"/>
      <c r="F755" s="16"/>
      <c r="G755" s="16"/>
      <c r="H755" s="16"/>
      <c r="I755" s="16"/>
      <c r="J755" s="16"/>
    </row>
    <row r="756" spans="1:10" ht="14.25">
      <c r="A756" s="16"/>
      <c r="B756" s="16"/>
      <c r="C756" s="16"/>
      <c r="D756" s="16"/>
      <c r="E756" s="16"/>
      <c r="F756" s="16"/>
      <c r="G756" s="16"/>
      <c r="H756" s="16"/>
      <c r="I756" s="16"/>
      <c r="J756" s="16"/>
    </row>
    <row r="757" spans="1:10" ht="14.25">
      <c r="A757" s="16"/>
      <c r="B757" s="16"/>
      <c r="C757" s="16"/>
      <c r="D757" s="16"/>
      <c r="E757" s="16"/>
      <c r="F757" s="16"/>
      <c r="G757" s="16"/>
      <c r="H757" s="16"/>
      <c r="I757" s="16"/>
      <c r="J757" s="16"/>
    </row>
    <row r="758" spans="1:10" ht="14.25">
      <c r="A758" s="16"/>
      <c r="B758" s="16"/>
      <c r="C758" s="16"/>
      <c r="D758" s="16"/>
      <c r="E758" s="16"/>
      <c r="F758" s="16"/>
      <c r="G758" s="16"/>
      <c r="H758" s="16"/>
      <c r="I758" s="16"/>
      <c r="J758" s="16"/>
    </row>
    <row r="759" spans="1:10" ht="14.25">
      <c r="A759" s="16"/>
      <c r="B759" s="16"/>
      <c r="C759" s="16"/>
      <c r="D759" s="16"/>
      <c r="E759" s="16"/>
      <c r="F759" s="16"/>
      <c r="G759" s="16"/>
      <c r="H759" s="16"/>
      <c r="I759" s="16"/>
      <c r="J759" s="16"/>
    </row>
    <row r="760" spans="1:10" ht="14.25">
      <c r="A760" s="16"/>
      <c r="B760" s="16"/>
      <c r="C760" s="16"/>
      <c r="D760" s="16"/>
      <c r="E760" s="16"/>
      <c r="F760" s="16"/>
      <c r="G760" s="16"/>
      <c r="H760" s="16"/>
      <c r="I760" s="16"/>
      <c r="J760" s="16"/>
    </row>
    <row r="761" spans="1:10" ht="14.25">
      <c r="A761" s="16"/>
      <c r="B761" s="16"/>
      <c r="C761" s="16"/>
      <c r="D761" s="16"/>
      <c r="E761" s="16"/>
      <c r="F761" s="16"/>
      <c r="G761" s="16"/>
      <c r="H761" s="16"/>
      <c r="I761" s="16"/>
      <c r="J761" s="16"/>
    </row>
    <row r="762" spans="1:10" ht="14.25">
      <c r="A762" s="16"/>
      <c r="B762" s="16"/>
      <c r="C762" s="16"/>
      <c r="D762" s="16"/>
      <c r="E762" s="16"/>
      <c r="F762" s="16"/>
      <c r="G762" s="16"/>
      <c r="H762" s="16"/>
      <c r="I762" s="16"/>
      <c r="J762" s="16"/>
    </row>
    <row r="763" spans="1:10" ht="14.25">
      <c r="A763" s="16"/>
      <c r="B763" s="16"/>
      <c r="C763" s="16"/>
      <c r="D763" s="16"/>
      <c r="E763" s="16"/>
      <c r="F763" s="16"/>
      <c r="G763" s="16"/>
      <c r="H763" s="16"/>
      <c r="I763" s="16"/>
      <c r="J763" s="16"/>
    </row>
    <row r="764" spans="1:10" ht="14.25">
      <c r="A764" s="16"/>
      <c r="B764" s="16"/>
      <c r="C764" s="16"/>
      <c r="D764" s="16"/>
      <c r="E764" s="16"/>
      <c r="F764" s="16"/>
      <c r="G764" s="16"/>
      <c r="H764" s="16"/>
      <c r="I764" s="16"/>
      <c r="J764" s="16"/>
    </row>
    <row r="765" spans="1:10" ht="14.25">
      <c r="A765" s="16"/>
      <c r="B765" s="16"/>
      <c r="C765" s="16"/>
      <c r="D765" s="16"/>
      <c r="E765" s="16"/>
      <c r="F765" s="16"/>
      <c r="G765" s="16"/>
      <c r="H765" s="16"/>
      <c r="I765" s="16"/>
      <c r="J765" s="16"/>
    </row>
    <row r="766" spans="1:10" ht="14.25">
      <c r="A766" s="16"/>
      <c r="B766" s="16"/>
      <c r="C766" s="16"/>
      <c r="D766" s="16"/>
      <c r="E766" s="16"/>
      <c r="F766" s="16"/>
      <c r="G766" s="16"/>
      <c r="H766" s="16"/>
      <c r="I766" s="16"/>
      <c r="J766" s="16"/>
    </row>
    <row r="767" spans="1:10" ht="14.25">
      <c r="A767" s="16"/>
      <c r="B767" s="16"/>
      <c r="C767" s="16"/>
      <c r="D767" s="16"/>
      <c r="E767" s="16"/>
      <c r="F767" s="16"/>
      <c r="G767" s="16"/>
      <c r="H767" s="16"/>
      <c r="I767" s="16"/>
      <c r="J767" s="16"/>
    </row>
    <row r="768" spans="1:10" ht="14.25">
      <c r="A768" s="16"/>
      <c r="B768" s="16"/>
      <c r="C768" s="16"/>
      <c r="D768" s="16"/>
      <c r="E768" s="16"/>
      <c r="F768" s="16"/>
      <c r="G768" s="16"/>
      <c r="H768" s="16"/>
      <c r="I768" s="16"/>
      <c r="J768" s="16"/>
    </row>
    <row r="769" spans="1:10" ht="14.25">
      <c r="A769" s="16"/>
      <c r="B769" s="16"/>
      <c r="C769" s="16"/>
      <c r="D769" s="16"/>
      <c r="E769" s="16"/>
      <c r="F769" s="16"/>
      <c r="G769" s="16"/>
      <c r="H769" s="16"/>
      <c r="I769" s="16"/>
      <c r="J769" s="16"/>
    </row>
    <row r="770" spans="1:10" ht="14.25">
      <c r="A770" s="16"/>
      <c r="B770" s="16"/>
      <c r="C770" s="16"/>
      <c r="D770" s="16"/>
      <c r="E770" s="16"/>
      <c r="F770" s="16"/>
      <c r="G770" s="16"/>
      <c r="H770" s="16"/>
      <c r="I770" s="16"/>
      <c r="J770" s="16"/>
    </row>
    <row r="771" spans="1:10" ht="14.25">
      <c r="A771" s="16"/>
      <c r="B771" s="16"/>
      <c r="C771" s="16"/>
      <c r="D771" s="16"/>
      <c r="E771" s="16"/>
      <c r="F771" s="16"/>
      <c r="G771" s="16"/>
      <c r="H771" s="16"/>
      <c r="I771" s="16"/>
      <c r="J771" s="16"/>
    </row>
    <row r="772" spans="1:10" ht="14.25">
      <c r="A772" s="16"/>
      <c r="B772" s="16"/>
      <c r="C772" s="16"/>
      <c r="D772" s="16"/>
      <c r="E772" s="16"/>
      <c r="F772" s="16"/>
      <c r="G772" s="16"/>
      <c r="H772" s="16"/>
      <c r="I772" s="16"/>
      <c r="J772" s="16"/>
    </row>
    <row r="773" spans="1:10" ht="14.25">
      <c r="A773" s="16"/>
      <c r="B773" s="16"/>
      <c r="C773" s="16"/>
      <c r="D773" s="16"/>
      <c r="E773" s="16"/>
      <c r="F773" s="16"/>
      <c r="G773" s="16"/>
      <c r="H773" s="16"/>
      <c r="I773" s="16"/>
      <c r="J773" s="16"/>
    </row>
    <row r="774" spans="1:10" ht="14.25">
      <c r="A774" s="16"/>
      <c r="B774" s="16"/>
      <c r="C774" s="16"/>
      <c r="D774" s="16"/>
      <c r="E774" s="16"/>
      <c r="F774" s="16"/>
      <c r="G774" s="16"/>
      <c r="H774" s="16"/>
      <c r="I774" s="16"/>
      <c r="J774" s="16"/>
    </row>
    <row r="775" spans="1:10" ht="14.25">
      <c r="A775" s="16"/>
      <c r="B775" s="16"/>
      <c r="C775" s="16"/>
      <c r="D775" s="16"/>
      <c r="E775" s="16"/>
      <c r="F775" s="16"/>
      <c r="G775" s="16"/>
      <c r="H775" s="16"/>
      <c r="I775" s="16"/>
      <c r="J775" s="16"/>
    </row>
    <row r="776" spans="1:10" ht="14.25">
      <c r="A776" s="16"/>
      <c r="B776" s="16"/>
      <c r="C776" s="16"/>
      <c r="D776" s="16"/>
      <c r="E776" s="16"/>
      <c r="F776" s="16"/>
      <c r="G776" s="16"/>
      <c r="H776" s="16"/>
      <c r="I776" s="16"/>
      <c r="J776" s="16"/>
    </row>
    <row r="777" spans="1:10" ht="14.25">
      <c r="A777" s="16"/>
      <c r="B777" s="16"/>
      <c r="C777" s="16"/>
      <c r="D777" s="16"/>
      <c r="E777" s="16"/>
      <c r="F777" s="16"/>
      <c r="G777" s="16"/>
      <c r="H777" s="16"/>
      <c r="I777" s="16"/>
      <c r="J777" s="16"/>
    </row>
    <row r="778" spans="1:10" ht="14.25">
      <c r="A778" s="16"/>
      <c r="B778" s="16"/>
      <c r="C778" s="16"/>
      <c r="D778" s="16"/>
      <c r="E778" s="16"/>
      <c r="F778" s="16"/>
      <c r="G778" s="16"/>
      <c r="H778" s="16"/>
      <c r="I778" s="16"/>
      <c r="J778" s="16"/>
    </row>
    <row r="779" spans="1:10" ht="14.25">
      <c r="A779" s="16"/>
      <c r="B779" s="16"/>
      <c r="C779" s="16"/>
      <c r="D779" s="16"/>
      <c r="E779" s="16"/>
      <c r="F779" s="16"/>
      <c r="G779" s="16"/>
      <c r="H779" s="16"/>
      <c r="I779" s="16"/>
      <c r="J779" s="16"/>
    </row>
    <row r="780" spans="1:10" ht="14.25">
      <c r="A780" s="16"/>
      <c r="B780" s="16"/>
      <c r="C780" s="16"/>
      <c r="D780" s="16"/>
      <c r="E780" s="16"/>
      <c r="F780" s="16"/>
      <c r="G780" s="16"/>
      <c r="H780" s="16"/>
      <c r="I780" s="16"/>
      <c r="J780" s="16"/>
    </row>
    <row r="781" spans="1:10" ht="14.25">
      <c r="A781" s="16"/>
      <c r="B781" s="16"/>
      <c r="C781" s="16"/>
      <c r="D781" s="16"/>
      <c r="E781" s="16"/>
      <c r="F781" s="16"/>
      <c r="G781" s="16"/>
      <c r="H781" s="16"/>
      <c r="I781" s="16"/>
      <c r="J781" s="16"/>
    </row>
    <row r="782" spans="1:10" ht="14.25">
      <c r="A782" s="16"/>
      <c r="B782" s="16"/>
      <c r="C782" s="16"/>
      <c r="D782" s="16"/>
      <c r="E782" s="16"/>
      <c r="F782" s="16"/>
      <c r="G782" s="16"/>
      <c r="H782" s="16"/>
      <c r="I782" s="16"/>
      <c r="J782" s="16"/>
    </row>
    <row r="783" spans="1:10" ht="14.25">
      <c r="A783" s="16"/>
      <c r="B783" s="16"/>
      <c r="C783" s="16"/>
      <c r="D783" s="16"/>
      <c r="E783" s="16"/>
      <c r="F783" s="16"/>
      <c r="G783" s="16"/>
      <c r="H783" s="16"/>
      <c r="I783" s="16"/>
      <c r="J783" s="16"/>
    </row>
    <row r="784" spans="1:10" ht="14.25">
      <c r="A784" s="16"/>
      <c r="B784" s="16"/>
      <c r="C784" s="16"/>
      <c r="D784" s="16"/>
      <c r="E784" s="16"/>
      <c r="F784" s="16"/>
      <c r="G784" s="16"/>
      <c r="H784" s="16"/>
      <c r="I784" s="16"/>
      <c r="J784" s="16"/>
    </row>
    <row r="785" spans="1:10" ht="14.25">
      <c r="A785" s="16"/>
      <c r="B785" s="16"/>
      <c r="C785" s="16"/>
      <c r="D785" s="16"/>
      <c r="E785" s="16"/>
      <c r="F785" s="16"/>
      <c r="G785" s="16"/>
      <c r="H785" s="16"/>
      <c r="I785" s="16"/>
      <c r="J785" s="16"/>
    </row>
    <row r="786" spans="1:10" ht="14.25">
      <c r="A786" s="16"/>
      <c r="B786" s="16"/>
      <c r="C786" s="16"/>
      <c r="D786" s="16"/>
      <c r="E786" s="16"/>
      <c r="F786" s="16"/>
      <c r="G786" s="16"/>
      <c r="H786" s="16"/>
      <c r="I786" s="16"/>
      <c r="J786" s="16"/>
    </row>
    <row r="787" spans="1:10" ht="14.25">
      <c r="A787" s="16"/>
      <c r="B787" s="16"/>
      <c r="C787" s="16"/>
      <c r="D787" s="16"/>
      <c r="E787" s="16"/>
      <c r="F787" s="16"/>
      <c r="G787" s="16"/>
      <c r="H787" s="16"/>
      <c r="I787" s="16"/>
      <c r="J787" s="16"/>
    </row>
    <row r="788" spans="1:10" ht="14.25">
      <c r="A788" s="16"/>
      <c r="B788" s="16"/>
      <c r="C788" s="16"/>
      <c r="D788" s="16"/>
      <c r="E788" s="16"/>
      <c r="F788" s="16"/>
      <c r="G788" s="16"/>
      <c r="H788" s="16"/>
      <c r="I788" s="16"/>
      <c r="J788" s="16"/>
    </row>
    <row r="789" spans="1:10" ht="14.25">
      <c r="A789" s="16"/>
      <c r="B789" s="16"/>
      <c r="C789" s="16"/>
      <c r="D789" s="16"/>
      <c r="E789" s="16"/>
      <c r="F789" s="16"/>
      <c r="G789" s="16"/>
      <c r="H789" s="16"/>
      <c r="I789" s="16"/>
      <c r="J789" s="16"/>
    </row>
    <row r="790" spans="1:10" ht="14.25">
      <c r="A790" s="16"/>
      <c r="B790" s="16"/>
      <c r="C790" s="16"/>
      <c r="D790" s="16"/>
      <c r="E790" s="16"/>
      <c r="F790" s="16"/>
      <c r="G790" s="16"/>
      <c r="H790" s="16"/>
      <c r="I790" s="16"/>
      <c r="J790" s="16"/>
    </row>
    <row r="791" spans="1:10" ht="14.25">
      <c r="A791" s="16"/>
      <c r="B791" s="16"/>
      <c r="C791" s="16"/>
      <c r="D791" s="16"/>
      <c r="E791" s="16"/>
      <c r="F791" s="16"/>
      <c r="G791" s="16"/>
      <c r="H791" s="16"/>
      <c r="I791" s="16"/>
      <c r="J791" s="16"/>
    </row>
    <row r="792" spans="1:10" ht="14.25">
      <c r="A792" s="16"/>
      <c r="B792" s="16"/>
      <c r="C792" s="16"/>
      <c r="D792" s="16"/>
      <c r="E792" s="16"/>
      <c r="F792" s="16"/>
      <c r="G792" s="16"/>
      <c r="H792" s="16"/>
      <c r="I792" s="16"/>
      <c r="J792" s="16"/>
    </row>
    <row r="793" spans="1:10" ht="14.25">
      <c r="A793" s="16"/>
      <c r="B793" s="16"/>
      <c r="C793" s="16"/>
      <c r="D793" s="16"/>
      <c r="E793" s="16"/>
      <c r="F793" s="16"/>
      <c r="G793" s="16"/>
      <c r="H793" s="16"/>
      <c r="I793" s="16"/>
      <c r="J793" s="16"/>
    </row>
    <row r="794" spans="1:10" ht="14.25">
      <c r="A794" s="16"/>
      <c r="B794" s="16"/>
      <c r="C794" s="16"/>
      <c r="D794" s="16"/>
      <c r="E794" s="16"/>
      <c r="F794" s="16"/>
      <c r="G794" s="16"/>
      <c r="H794" s="16"/>
      <c r="I794" s="16"/>
      <c r="J794" s="16"/>
    </row>
    <row r="795" spans="1:10" ht="14.25">
      <c r="A795" s="16"/>
      <c r="B795" s="16"/>
      <c r="C795" s="16"/>
      <c r="D795" s="16"/>
      <c r="E795" s="16"/>
      <c r="F795" s="16"/>
      <c r="G795" s="16"/>
      <c r="H795" s="16"/>
      <c r="I795" s="16"/>
      <c r="J795" s="16"/>
    </row>
    <row r="796" spans="1:10" ht="14.25">
      <c r="A796" s="16"/>
      <c r="B796" s="16"/>
      <c r="C796" s="16"/>
      <c r="D796" s="16"/>
      <c r="E796" s="16"/>
      <c r="F796" s="16"/>
      <c r="G796" s="16"/>
      <c r="H796" s="16"/>
      <c r="I796" s="16"/>
      <c r="J796" s="16"/>
    </row>
    <row r="797" spans="1:10" ht="14.25">
      <c r="A797" s="16"/>
      <c r="B797" s="16"/>
      <c r="C797" s="16"/>
      <c r="D797" s="16"/>
      <c r="E797" s="16"/>
      <c r="F797" s="16"/>
      <c r="G797" s="16"/>
      <c r="H797" s="16"/>
      <c r="I797" s="16"/>
      <c r="J797" s="16"/>
    </row>
    <row r="798" spans="1:10" ht="14.25">
      <c r="A798" s="16"/>
      <c r="B798" s="16"/>
      <c r="C798" s="16"/>
      <c r="D798" s="16"/>
      <c r="E798" s="16"/>
      <c r="F798" s="16"/>
      <c r="G798" s="16"/>
      <c r="H798" s="16"/>
      <c r="I798" s="16"/>
      <c r="J798" s="16"/>
    </row>
    <row r="799" spans="1:10" ht="14.25">
      <c r="A799" s="16"/>
      <c r="B799" s="16"/>
      <c r="C799" s="16"/>
      <c r="D799" s="16"/>
      <c r="E799" s="16"/>
      <c r="F799" s="16"/>
      <c r="G799" s="16"/>
      <c r="H799" s="16"/>
      <c r="I799" s="16"/>
      <c r="J799" s="16"/>
    </row>
    <row r="800" spans="1:10" ht="14.25">
      <c r="A800" s="16"/>
      <c r="B800" s="16"/>
      <c r="C800" s="16"/>
      <c r="D800" s="16"/>
      <c r="E800" s="16"/>
      <c r="F800" s="16"/>
      <c r="G800" s="16"/>
      <c r="H800" s="16"/>
      <c r="I800" s="16"/>
      <c r="J800" s="16"/>
    </row>
    <row r="801" spans="1:10" ht="14.25">
      <c r="A801" s="16"/>
      <c r="B801" s="16"/>
      <c r="C801" s="16"/>
      <c r="D801" s="16"/>
      <c r="E801" s="16"/>
      <c r="F801" s="16"/>
      <c r="G801" s="16"/>
      <c r="H801" s="16"/>
      <c r="I801" s="16"/>
      <c r="J801" s="16"/>
    </row>
    <row r="802" spans="1:10" ht="14.25">
      <c r="A802" s="16"/>
      <c r="B802" s="16"/>
      <c r="C802" s="16"/>
      <c r="D802" s="16"/>
      <c r="E802" s="16"/>
      <c r="F802" s="16"/>
      <c r="G802" s="16"/>
      <c r="H802" s="16"/>
      <c r="I802" s="16"/>
      <c r="J802" s="16"/>
    </row>
    <row r="803" spans="1:10" ht="14.25">
      <c r="A803" s="16"/>
      <c r="B803" s="16"/>
      <c r="C803" s="16"/>
      <c r="D803" s="16"/>
      <c r="E803" s="16"/>
      <c r="F803" s="16"/>
      <c r="G803" s="16"/>
      <c r="H803" s="16"/>
      <c r="I803" s="16"/>
      <c r="J803" s="16"/>
    </row>
    <row r="804" spans="1:10" ht="14.25">
      <c r="A804" s="16"/>
      <c r="B804" s="16"/>
      <c r="C804" s="16"/>
      <c r="D804" s="16"/>
      <c r="E804" s="16"/>
      <c r="F804" s="16"/>
      <c r="G804" s="16"/>
      <c r="H804" s="16"/>
      <c r="I804" s="16"/>
      <c r="J804" s="16"/>
    </row>
    <row r="805" spans="1:10" ht="14.25">
      <c r="A805" s="16"/>
      <c r="B805" s="16"/>
      <c r="C805" s="16"/>
      <c r="D805" s="16"/>
      <c r="E805" s="16"/>
      <c r="F805" s="16"/>
      <c r="G805" s="16"/>
      <c r="H805" s="16"/>
      <c r="I805" s="16"/>
      <c r="J805" s="16"/>
    </row>
    <row r="806" spans="1:10" ht="14.25">
      <c r="A806" s="16"/>
      <c r="B806" s="16"/>
      <c r="C806" s="16"/>
      <c r="D806" s="16"/>
      <c r="E806" s="16"/>
      <c r="F806" s="16"/>
      <c r="G806" s="16"/>
      <c r="H806" s="16"/>
      <c r="I806" s="16"/>
      <c r="J806" s="16"/>
    </row>
    <row r="807" spans="1:10" ht="14.25">
      <c r="A807" s="16"/>
      <c r="B807" s="16"/>
      <c r="C807" s="16"/>
      <c r="D807" s="16"/>
      <c r="E807" s="16"/>
      <c r="F807" s="16"/>
      <c r="G807" s="16"/>
      <c r="H807" s="16"/>
      <c r="I807" s="16"/>
      <c r="J807" s="16"/>
    </row>
    <row r="808" spans="1:10" ht="14.25">
      <c r="A808" s="16"/>
      <c r="B808" s="16"/>
      <c r="C808" s="16"/>
      <c r="D808" s="16"/>
      <c r="E808" s="16"/>
      <c r="F808" s="16"/>
      <c r="G808" s="16"/>
      <c r="H808" s="16"/>
      <c r="I808" s="16"/>
      <c r="J808" s="16"/>
    </row>
    <row r="809" spans="1:10" ht="14.25">
      <c r="A809" s="16"/>
      <c r="B809" s="16"/>
      <c r="C809" s="16"/>
      <c r="D809" s="16"/>
      <c r="E809" s="16"/>
      <c r="F809" s="16"/>
      <c r="G809" s="16"/>
      <c r="H809" s="16"/>
      <c r="I809" s="16"/>
      <c r="J809" s="16"/>
    </row>
    <row r="810" spans="1:10" ht="14.25">
      <c r="A810" s="16"/>
      <c r="B810" s="16"/>
      <c r="C810" s="16"/>
      <c r="D810" s="16"/>
      <c r="E810" s="16"/>
      <c r="F810" s="16"/>
      <c r="G810" s="16"/>
      <c r="H810" s="16"/>
      <c r="I810" s="16"/>
      <c r="J810" s="16"/>
    </row>
    <row r="811" spans="1:10" ht="14.25">
      <c r="A811" s="16"/>
      <c r="B811" s="16"/>
      <c r="C811" s="16"/>
      <c r="D811" s="16"/>
      <c r="E811" s="16"/>
      <c r="F811" s="16"/>
      <c r="G811" s="16"/>
      <c r="H811" s="16"/>
      <c r="I811" s="16"/>
      <c r="J811" s="16"/>
    </row>
    <row r="812" spans="1:10" ht="14.25">
      <c r="A812" s="16"/>
      <c r="B812" s="16"/>
      <c r="C812" s="16"/>
      <c r="D812" s="16"/>
      <c r="E812" s="16"/>
      <c r="F812" s="16"/>
      <c r="G812" s="16"/>
      <c r="H812" s="16"/>
      <c r="I812" s="16"/>
      <c r="J812" s="16"/>
    </row>
    <row r="813" spans="1:10" ht="14.25">
      <c r="A813" s="16"/>
      <c r="B813" s="16"/>
      <c r="C813" s="16"/>
      <c r="D813" s="16"/>
      <c r="E813" s="16"/>
      <c r="F813" s="16"/>
      <c r="G813" s="16"/>
      <c r="H813" s="16"/>
      <c r="I813" s="16"/>
      <c r="J813" s="16"/>
    </row>
    <row r="814" spans="1:10" ht="14.25">
      <c r="A814" s="16"/>
      <c r="B814" s="16"/>
      <c r="C814" s="16"/>
      <c r="D814" s="16"/>
      <c r="E814" s="16"/>
      <c r="F814" s="16"/>
      <c r="G814" s="16"/>
      <c r="H814" s="16"/>
      <c r="I814" s="16"/>
      <c r="J814" s="16"/>
    </row>
    <row r="815" spans="1:10" ht="14.25">
      <c r="A815" s="16"/>
      <c r="B815" s="16"/>
      <c r="C815" s="16"/>
      <c r="D815" s="16"/>
      <c r="E815" s="16"/>
      <c r="F815" s="16"/>
      <c r="G815" s="16"/>
      <c r="H815" s="16"/>
      <c r="I815" s="16"/>
      <c r="J815" s="16"/>
    </row>
    <row r="816" spans="1:10" ht="14.25">
      <c r="A816" s="16"/>
      <c r="B816" s="16"/>
      <c r="C816" s="16"/>
      <c r="D816" s="16"/>
      <c r="E816" s="16"/>
      <c r="F816" s="16"/>
      <c r="G816" s="16"/>
      <c r="H816" s="16"/>
      <c r="I816" s="16"/>
      <c r="J816" s="16"/>
    </row>
    <row r="817" spans="1:10" ht="14.25">
      <c r="A817" s="16"/>
      <c r="B817" s="16"/>
      <c r="C817" s="16"/>
      <c r="D817" s="16"/>
      <c r="E817" s="16"/>
      <c r="F817" s="16"/>
      <c r="G817" s="16"/>
      <c r="H817" s="16"/>
      <c r="I817" s="16"/>
      <c r="J817" s="16"/>
    </row>
    <row r="818" spans="1:10" ht="14.25">
      <c r="A818" s="16"/>
      <c r="B818" s="16"/>
      <c r="C818" s="16"/>
      <c r="D818" s="16"/>
      <c r="E818" s="16"/>
      <c r="F818" s="16"/>
      <c r="G818" s="16"/>
      <c r="H818" s="16"/>
      <c r="I818" s="16"/>
      <c r="J818" s="16"/>
    </row>
    <row r="819" spans="1:10" ht="14.25">
      <c r="A819" s="16"/>
      <c r="B819" s="16"/>
      <c r="C819" s="16"/>
      <c r="D819" s="16"/>
      <c r="E819" s="16"/>
      <c r="F819" s="16"/>
      <c r="G819" s="16"/>
      <c r="H819" s="16"/>
      <c r="I819" s="16"/>
      <c r="J819" s="16"/>
    </row>
    <row r="820" spans="1:10" ht="14.25">
      <c r="A820" s="16"/>
      <c r="B820" s="16"/>
      <c r="C820" s="16"/>
      <c r="D820" s="16"/>
      <c r="E820" s="16"/>
      <c r="F820" s="16"/>
      <c r="G820" s="16"/>
      <c r="H820" s="16"/>
      <c r="I820" s="16"/>
      <c r="J820" s="16"/>
    </row>
    <row r="821" spans="1:10" ht="14.25">
      <c r="A821" s="16"/>
      <c r="B821" s="16"/>
      <c r="C821" s="16"/>
      <c r="D821" s="16"/>
      <c r="E821" s="16"/>
      <c r="F821" s="16"/>
      <c r="G821" s="16"/>
      <c r="H821" s="16"/>
      <c r="I821" s="16"/>
      <c r="J821" s="16"/>
    </row>
    <row r="822" spans="1:10" ht="14.25">
      <c r="A822" s="16"/>
      <c r="B822" s="16"/>
      <c r="C822" s="16"/>
      <c r="D822" s="16"/>
      <c r="E822" s="16"/>
      <c r="F822" s="16"/>
      <c r="G822" s="16"/>
      <c r="H822" s="16"/>
      <c r="I822" s="16"/>
      <c r="J822" s="16"/>
    </row>
    <row r="823" spans="1:10" ht="14.25">
      <c r="A823" s="16"/>
      <c r="B823" s="16"/>
      <c r="C823" s="16"/>
      <c r="D823" s="16"/>
      <c r="E823" s="16"/>
      <c r="F823" s="16"/>
      <c r="G823" s="16"/>
      <c r="H823" s="16"/>
      <c r="I823" s="16"/>
      <c r="J823" s="16"/>
    </row>
    <row r="824" spans="1:10" ht="14.25">
      <c r="A824" s="16"/>
      <c r="B824" s="16"/>
      <c r="C824" s="16"/>
      <c r="D824" s="16"/>
      <c r="E824" s="16"/>
      <c r="F824" s="16"/>
      <c r="G824" s="16"/>
      <c r="H824" s="16"/>
      <c r="I824" s="16"/>
      <c r="J824" s="16"/>
    </row>
    <row r="825" spans="1:10" ht="14.25">
      <c r="A825" s="16"/>
      <c r="B825" s="16"/>
      <c r="C825" s="16"/>
      <c r="D825" s="16"/>
      <c r="E825" s="16"/>
      <c r="F825" s="16"/>
      <c r="G825" s="16"/>
      <c r="H825" s="16"/>
      <c r="I825" s="16"/>
      <c r="J825" s="16"/>
    </row>
    <row r="826" spans="1:10" ht="14.25">
      <c r="A826" s="16"/>
      <c r="B826" s="16"/>
      <c r="C826" s="16"/>
      <c r="D826" s="16"/>
      <c r="E826" s="16"/>
      <c r="F826" s="16"/>
      <c r="G826" s="16"/>
      <c r="H826" s="16"/>
      <c r="I826" s="16"/>
      <c r="J826" s="16"/>
    </row>
    <row r="827" spans="1:10" ht="14.25">
      <c r="A827" s="16"/>
      <c r="B827" s="16"/>
      <c r="C827" s="16"/>
      <c r="D827" s="16"/>
      <c r="E827" s="16"/>
      <c r="F827" s="16"/>
      <c r="G827" s="16"/>
      <c r="H827" s="16"/>
      <c r="I827" s="16"/>
      <c r="J827" s="16"/>
    </row>
    <row r="828" spans="1:10" ht="14.25">
      <c r="A828" s="16"/>
      <c r="B828" s="16"/>
      <c r="C828" s="16"/>
      <c r="D828" s="16"/>
      <c r="E828" s="16"/>
      <c r="F828" s="16"/>
      <c r="G828" s="16"/>
      <c r="H828" s="16"/>
      <c r="I828" s="16"/>
      <c r="J828" s="16"/>
    </row>
    <row r="829" spans="1:10" ht="14.25">
      <c r="A829" s="16"/>
      <c r="B829" s="16"/>
      <c r="C829" s="16"/>
      <c r="D829" s="16"/>
      <c r="E829" s="16"/>
      <c r="F829" s="16"/>
      <c r="G829" s="16"/>
      <c r="H829" s="16"/>
      <c r="I829" s="16"/>
      <c r="J829" s="16"/>
    </row>
    <row r="830" spans="1:10" ht="14.25">
      <c r="A830" s="16"/>
      <c r="B830" s="16"/>
      <c r="C830" s="16"/>
      <c r="D830" s="16"/>
      <c r="E830" s="16"/>
      <c r="F830" s="16"/>
      <c r="G830" s="16"/>
      <c r="H830" s="16"/>
      <c r="I830" s="16"/>
      <c r="J830" s="16"/>
    </row>
    <row r="831" spans="1:10" ht="14.25">
      <c r="A831" s="16"/>
      <c r="B831" s="16"/>
      <c r="C831" s="16"/>
      <c r="D831" s="16"/>
      <c r="E831" s="16"/>
      <c r="F831" s="16"/>
      <c r="G831" s="16"/>
      <c r="H831" s="16"/>
      <c r="I831" s="16"/>
      <c r="J831" s="16"/>
    </row>
    <row r="832" spans="1:10" ht="14.25">
      <c r="A832" s="16"/>
      <c r="B832" s="16"/>
      <c r="C832" s="16"/>
      <c r="D832" s="16"/>
      <c r="E832" s="16"/>
      <c r="F832" s="16"/>
      <c r="G832" s="16"/>
      <c r="H832" s="16"/>
      <c r="I832" s="16"/>
      <c r="J832" s="16"/>
    </row>
    <row r="833" spans="1:10" ht="14.25">
      <c r="A833" s="16"/>
      <c r="B833" s="16"/>
      <c r="C833" s="16"/>
      <c r="D833" s="16"/>
      <c r="E833" s="16"/>
      <c r="F833" s="16"/>
      <c r="G833" s="16"/>
      <c r="H833" s="16"/>
      <c r="I833" s="16"/>
      <c r="J833" s="16"/>
    </row>
    <row r="834" spans="1:10" ht="14.25">
      <c r="A834" s="16"/>
      <c r="B834" s="16"/>
      <c r="C834" s="16"/>
      <c r="D834" s="16"/>
      <c r="E834" s="16"/>
      <c r="F834" s="16"/>
      <c r="G834" s="16"/>
      <c r="H834" s="16"/>
      <c r="I834" s="16"/>
      <c r="J834" s="16"/>
    </row>
    <row r="835" spans="1:10" ht="14.25">
      <c r="A835" s="16"/>
      <c r="B835" s="16"/>
      <c r="C835" s="16"/>
      <c r="D835" s="16"/>
      <c r="E835" s="16"/>
      <c r="F835" s="16"/>
      <c r="G835" s="16"/>
      <c r="H835" s="16"/>
      <c r="I835" s="16"/>
      <c r="J835" s="16"/>
    </row>
    <row r="836" spans="1:10" ht="14.25">
      <c r="A836" s="16"/>
      <c r="B836" s="16"/>
      <c r="C836" s="16"/>
      <c r="D836" s="16"/>
      <c r="E836" s="16"/>
      <c r="F836" s="16"/>
      <c r="G836" s="16"/>
      <c r="H836" s="16"/>
      <c r="I836" s="16"/>
      <c r="J836" s="16"/>
    </row>
    <row r="837" spans="1:10" ht="14.25">
      <c r="A837" s="16"/>
      <c r="B837" s="16"/>
      <c r="C837" s="16"/>
      <c r="D837" s="16"/>
      <c r="E837" s="16"/>
      <c r="F837" s="16"/>
      <c r="G837" s="16"/>
      <c r="H837" s="16"/>
      <c r="I837" s="16"/>
      <c r="J837" s="16"/>
    </row>
    <row r="838" spans="1:10" ht="14.25">
      <c r="A838" s="16"/>
      <c r="B838" s="16"/>
      <c r="C838" s="16"/>
      <c r="D838" s="16"/>
      <c r="E838" s="16"/>
      <c r="F838" s="16"/>
      <c r="G838" s="16"/>
      <c r="H838" s="16"/>
      <c r="I838" s="16"/>
      <c r="J838" s="16"/>
    </row>
    <row r="839" spans="1:10" ht="14.25">
      <c r="A839" s="16"/>
      <c r="B839" s="16"/>
      <c r="C839" s="16"/>
      <c r="D839" s="16"/>
      <c r="E839" s="16"/>
      <c r="F839" s="16"/>
      <c r="G839" s="16"/>
      <c r="H839" s="16"/>
      <c r="I839" s="16"/>
      <c r="J839" s="16"/>
    </row>
    <row r="840" spans="1:10" ht="14.25">
      <c r="A840" s="16"/>
      <c r="B840" s="16"/>
      <c r="C840" s="16"/>
      <c r="D840" s="16"/>
      <c r="E840" s="16"/>
      <c r="F840" s="16"/>
      <c r="G840" s="16"/>
      <c r="H840" s="16"/>
      <c r="I840" s="16"/>
      <c r="J840" s="16"/>
    </row>
    <row r="841" spans="1:10" ht="14.25">
      <c r="A841" s="16"/>
      <c r="B841" s="16"/>
      <c r="C841" s="16"/>
      <c r="D841" s="16"/>
      <c r="E841" s="16"/>
      <c r="F841" s="16"/>
      <c r="G841" s="16"/>
      <c r="H841" s="16"/>
      <c r="I841" s="16"/>
      <c r="J841" s="16"/>
    </row>
    <row r="842" spans="1:10" ht="14.25">
      <c r="A842" s="16"/>
      <c r="B842" s="16"/>
      <c r="C842" s="16"/>
      <c r="D842" s="16"/>
      <c r="E842" s="16"/>
      <c r="F842" s="16"/>
      <c r="G842" s="16"/>
      <c r="H842" s="16"/>
      <c r="I842" s="16"/>
      <c r="J842" s="16"/>
    </row>
    <row r="843" spans="1:10" ht="14.25">
      <c r="A843" s="16"/>
      <c r="B843" s="16"/>
      <c r="C843" s="16"/>
      <c r="D843" s="16"/>
      <c r="E843" s="16"/>
      <c r="F843" s="16"/>
      <c r="G843" s="16"/>
      <c r="H843" s="16"/>
      <c r="I843" s="16"/>
      <c r="J843" s="16"/>
    </row>
    <row r="844" spans="1:10" ht="14.25">
      <c r="A844" s="16"/>
      <c r="B844" s="16"/>
      <c r="C844" s="16"/>
      <c r="D844" s="16"/>
      <c r="E844" s="16"/>
      <c r="F844" s="16"/>
      <c r="G844" s="16"/>
      <c r="H844" s="16"/>
      <c r="I844" s="16"/>
      <c r="J844" s="16"/>
    </row>
    <row r="845" spans="1:10" ht="14.25">
      <c r="A845" s="16"/>
      <c r="B845" s="16"/>
      <c r="C845" s="16"/>
      <c r="D845" s="16"/>
      <c r="E845" s="16"/>
      <c r="F845" s="16"/>
      <c r="G845" s="16"/>
      <c r="H845" s="16"/>
      <c r="I845" s="16"/>
      <c r="J845" s="16"/>
    </row>
    <row r="846" spans="1:10" ht="14.25">
      <c r="A846" s="16"/>
      <c r="B846" s="16"/>
      <c r="C846" s="16"/>
      <c r="D846" s="16"/>
      <c r="E846" s="16"/>
      <c r="F846" s="16"/>
      <c r="G846" s="16"/>
      <c r="H846" s="16"/>
      <c r="I846" s="16"/>
      <c r="J846" s="16"/>
    </row>
    <row r="847" spans="1:10" ht="14.25">
      <c r="A847" s="16"/>
      <c r="B847" s="16"/>
      <c r="C847" s="16"/>
      <c r="D847" s="16"/>
      <c r="E847" s="16"/>
      <c r="F847" s="16"/>
      <c r="G847" s="16"/>
      <c r="H847" s="16"/>
      <c r="I847" s="16"/>
      <c r="J847" s="16"/>
    </row>
    <row r="848" spans="1:10" ht="14.25">
      <c r="A848" s="16"/>
      <c r="B848" s="16"/>
      <c r="C848" s="16"/>
      <c r="D848" s="16"/>
      <c r="E848" s="16"/>
      <c r="F848" s="16"/>
      <c r="G848" s="16"/>
      <c r="H848" s="16"/>
      <c r="I848" s="16"/>
      <c r="J848" s="16"/>
    </row>
    <row r="849" spans="1:10" ht="14.25">
      <c r="A849" s="16"/>
      <c r="B849" s="16"/>
      <c r="C849" s="16"/>
      <c r="D849" s="16"/>
      <c r="E849" s="16"/>
      <c r="F849" s="16"/>
      <c r="G849" s="16"/>
      <c r="H849" s="16"/>
      <c r="I849" s="16"/>
      <c r="J849" s="16"/>
    </row>
    <row r="850" spans="1:10" ht="14.25">
      <c r="A850" s="16"/>
      <c r="B850" s="16"/>
      <c r="C850" s="16"/>
      <c r="D850" s="16"/>
      <c r="E850" s="16"/>
      <c r="F850" s="16"/>
      <c r="G850" s="16"/>
      <c r="H850" s="16"/>
      <c r="I850" s="16"/>
      <c r="J850" s="16"/>
    </row>
    <row r="851" spans="1:10" ht="14.25">
      <c r="A851" s="16"/>
      <c r="B851" s="16"/>
      <c r="C851" s="16"/>
      <c r="D851" s="16"/>
      <c r="E851" s="16"/>
      <c r="F851" s="16"/>
      <c r="G851" s="16"/>
      <c r="H851" s="16"/>
      <c r="I851" s="16"/>
      <c r="J851" s="16"/>
    </row>
    <row r="852" spans="1:10" ht="14.25">
      <c r="A852" s="16"/>
      <c r="B852" s="16"/>
      <c r="C852" s="16"/>
      <c r="D852" s="16"/>
      <c r="E852" s="16"/>
      <c r="F852" s="16"/>
      <c r="G852" s="16"/>
      <c r="H852" s="16"/>
      <c r="I852" s="16"/>
      <c r="J852" s="16"/>
    </row>
    <row r="853" spans="1:10" ht="14.25">
      <c r="A853" s="16"/>
      <c r="B853" s="16"/>
      <c r="C853" s="16"/>
      <c r="D853" s="16"/>
      <c r="E853" s="16"/>
      <c r="F853" s="16"/>
      <c r="G853" s="16"/>
      <c r="H853" s="16"/>
      <c r="I853" s="16"/>
      <c r="J853" s="16"/>
    </row>
    <row r="854" spans="1:10" ht="14.25">
      <c r="A854" s="16"/>
      <c r="B854" s="16"/>
      <c r="C854" s="16"/>
      <c r="D854" s="16"/>
      <c r="E854" s="16"/>
      <c r="F854" s="16"/>
      <c r="G854" s="16"/>
      <c r="H854" s="16"/>
      <c r="I854" s="16"/>
      <c r="J854" s="16"/>
    </row>
    <row r="855" spans="1:10" ht="14.25">
      <c r="A855" s="16"/>
      <c r="B855" s="16"/>
      <c r="C855" s="16"/>
      <c r="D855" s="16"/>
      <c r="E855" s="16"/>
      <c r="F855" s="16"/>
      <c r="G855" s="16"/>
      <c r="H855" s="16"/>
      <c r="I855" s="16"/>
      <c r="J855" s="16"/>
    </row>
    <row r="856" spans="1:10" ht="14.25">
      <c r="A856" s="16"/>
      <c r="B856" s="16"/>
      <c r="C856" s="16"/>
      <c r="D856" s="16"/>
      <c r="E856" s="16"/>
      <c r="F856" s="16"/>
      <c r="G856" s="16"/>
      <c r="H856" s="16"/>
      <c r="I856" s="16"/>
      <c r="J856" s="16"/>
    </row>
    <row r="857" spans="1:10" ht="14.25">
      <c r="A857" s="16"/>
      <c r="B857" s="16"/>
      <c r="C857" s="16"/>
      <c r="D857" s="16"/>
      <c r="E857" s="16"/>
      <c r="F857" s="16"/>
      <c r="G857" s="16"/>
      <c r="H857" s="16"/>
      <c r="I857" s="16"/>
      <c r="J857" s="16"/>
    </row>
    <row r="858" spans="1:10" ht="14.25">
      <c r="A858" s="16"/>
      <c r="B858" s="16"/>
      <c r="C858" s="16"/>
      <c r="D858" s="16"/>
      <c r="E858" s="16"/>
      <c r="F858" s="16"/>
      <c r="G858" s="16"/>
      <c r="H858" s="16"/>
      <c r="I858" s="16"/>
      <c r="J858" s="16"/>
    </row>
    <row r="859" spans="1:10" ht="14.25">
      <c r="A859" s="16"/>
      <c r="B859" s="16"/>
      <c r="C859" s="16"/>
      <c r="D859" s="16"/>
      <c r="E859" s="16"/>
      <c r="F859" s="16"/>
      <c r="G859" s="16"/>
      <c r="H859" s="16"/>
      <c r="I859" s="16"/>
      <c r="J859" s="16"/>
    </row>
    <row r="860" spans="1:10" ht="14.25">
      <c r="A860" s="16"/>
      <c r="B860" s="16"/>
      <c r="C860" s="16"/>
      <c r="D860" s="16"/>
      <c r="E860" s="16"/>
      <c r="F860" s="16"/>
      <c r="G860" s="16"/>
      <c r="H860" s="16"/>
      <c r="I860" s="16"/>
      <c r="J860" s="16"/>
    </row>
    <row r="861" spans="1:10" ht="14.25">
      <c r="A861" s="16"/>
      <c r="B861" s="16"/>
      <c r="C861" s="16"/>
      <c r="D861" s="16"/>
      <c r="E861" s="16"/>
      <c r="F861" s="16"/>
      <c r="G861" s="16"/>
      <c r="H861" s="16"/>
      <c r="I861" s="16"/>
      <c r="J861" s="16"/>
    </row>
    <row r="862" spans="1:10" ht="14.25">
      <c r="A862" s="16"/>
      <c r="B862" s="16"/>
      <c r="C862" s="16"/>
      <c r="D862" s="16"/>
      <c r="E862" s="16"/>
      <c r="F862" s="16"/>
      <c r="G862" s="16"/>
      <c r="H862" s="16"/>
      <c r="I862" s="16"/>
      <c r="J862" s="16"/>
    </row>
    <row r="863" spans="1:10" ht="14.25">
      <c r="A863" s="16"/>
      <c r="B863" s="16"/>
      <c r="C863" s="16"/>
      <c r="D863" s="16"/>
      <c r="E863" s="16"/>
      <c r="F863" s="16"/>
      <c r="G863" s="16"/>
      <c r="H863" s="16"/>
      <c r="I863" s="16"/>
      <c r="J863" s="16"/>
    </row>
    <row r="864" spans="1:10" ht="14.25">
      <c r="A864" s="16"/>
      <c r="B864" s="16"/>
      <c r="C864" s="16"/>
      <c r="D864" s="16"/>
      <c r="E864" s="16"/>
      <c r="F864" s="16"/>
      <c r="G864" s="16"/>
      <c r="H864" s="16"/>
      <c r="I864" s="16"/>
      <c r="J864" s="16"/>
    </row>
    <row r="865" spans="1:10" ht="14.25">
      <c r="A865" s="16"/>
      <c r="B865" s="16"/>
      <c r="C865" s="16"/>
      <c r="D865" s="16"/>
      <c r="E865" s="16"/>
      <c r="F865" s="16"/>
      <c r="G865" s="16"/>
      <c r="H865" s="16"/>
      <c r="I865" s="16"/>
      <c r="J865" s="16"/>
    </row>
    <row r="866" spans="1:10" ht="14.25">
      <c r="A866" s="16"/>
      <c r="B866" s="16"/>
      <c r="C866" s="16"/>
      <c r="D866" s="16"/>
      <c r="E866" s="16"/>
      <c r="F866" s="16"/>
      <c r="G866" s="16"/>
      <c r="H866" s="16"/>
      <c r="I866" s="16"/>
      <c r="J866" s="16"/>
    </row>
    <row r="867" spans="1:10" ht="14.25">
      <c r="A867" s="16"/>
      <c r="B867" s="16"/>
      <c r="C867" s="16"/>
      <c r="D867" s="16"/>
      <c r="E867" s="16"/>
      <c r="F867" s="16"/>
      <c r="G867" s="16"/>
      <c r="H867" s="16"/>
      <c r="I867" s="16"/>
      <c r="J867" s="16"/>
    </row>
    <row r="868" spans="1:10" ht="14.25">
      <c r="A868" s="16"/>
      <c r="B868" s="16"/>
      <c r="C868" s="16"/>
      <c r="D868" s="16"/>
      <c r="E868" s="16"/>
      <c r="F868" s="16"/>
      <c r="G868" s="16"/>
      <c r="H868" s="16"/>
      <c r="I868" s="16"/>
      <c r="J868" s="16"/>
    </row>
    <row r="869" spans="1:10" ht="14.25">
      <c r="A869" s="16"/>
      <c r="B869" s="16"/>
      <c r="C869" s="16"/>
      <c r="D869" s="16"/>
      <c r="E869" s="16"/>
      <c r="F869" s="16"/>
      <c r="G869" s="16"/>
      <c r="H869" s="16"/>
      <c r="I869" s="16"/>
      <c r="J869" s="16"/>
    </row>
    <row r="870" spans="1:10" ht="14.25">
      <c r="A870" s="16"/>
      <c r="B870" s="16"/>
      <c r="C870" s="16"/>
      <c r="D870" s="16"/>
      <c r="E870" s="16"/>
      <c r="F870" s="16"/>
      <c r="G870" s="16"/>
      <c r="H870" s="16"/>
      <c r="I870" s="16"/>
      <c r="J870" s="16"/>
    </row>
    <row r="871" spans="1:10" ht="14.25">
      <c r="A871" s="16"/>
      <c r="B871" s="16"/>
      <c r="C871" s="16"/>
      <c r="D871" s="16"/>
      <c r="E871" s="16"/>
      <c r="F871" s="16"/>
      <c r="G871" s="16"/>
      <c r="H871" s="16"/>
      <c r="I871" s="16"/>
      <c r="J871" s="16"/>
    </row>
    <row r="872" spans="1:10" ht="14.25">
      <c r="A872" s="16"/>
      <c r="B872" s="16"/>
      <c r="C872" s="16"/>
      <c r="D872" s="16"/>
      <c r="E872" s="16"/>
      <c r="F872" s="16"/>
      <c r="G872" s="16"/>
      <c r="H872" s="16"/>
      <c r="I872" s="16"/>
      <c r="J872" s="16"/>
    </row>
    <row r="873" spans="1:10" ht="14.25">
      <c r="A873" s="16"/>
      <c r="B873" s="16"/>
      <c r="C873" s="16"/>
      <c r="D873" s="16"/>
      <c r="E873" s="16"/>
      <c r="F873" s="16"/>
      <c r="G873" s="16"/>
      <c r="H873" s="16"/>
      <c r="I873" s="16"/>
      <c r="J873" s="16"/>
    </row>
    <row r="874" spans="1:10" ht="14.25">
      <c r="A874" s="16"/>
      <c r="B874" s="16"/>
      <c r="C874" s="16"/>
      <c r="D874" s="16"/>
      <c r="E874" s="16"/>
      <c r="F874" s="16"/>
      <c r="G874" s="16"/>
      <c r="H874" s="16"/>
      <c r="I874" s="16"/>
      <c r="J874" s="16"/>
    </row>
    <row r="875" spans="1:10" ht="14.25">
      <c r="A875" s="16"/>
      <c r="B875" s="16"/>
      <c r="C875" s="16"/>
      <c r="D875" s="16"/>
      <c r="E875" s="16"/>
      <c r="F875" s="16"/>
      <c r="G875" s="16"/>
      <c r="H875" s="16"/>
      <c r="I875" s="16"/>
      <c r="J875" s="16"/>
    </row>
    <row r="876" spans="1:10" ht="14.25">
      <c r="A876" s="16"/>
      <c r="B876" s="16"/>
      <c r="C876" s="16"/>
      <c r="D876" s="16"/>
      <c r="E876" s="16"/>
      <c r="F876" s="16"/>
      <c r="G876" s="16"/>
      <c r="H876" s="16"/>
      <c r="I876" s="16"/>
      <c r="J876" s="16"/>
    </row>
    <row r="877" spans="1:10" ht="14.25">
      <c r="A877" s="16"/>
      <c r="B877" s="16"/>
      <c r="C877" s="16"/>
      <c r="D877" s="16"/>
      <c r="E877" s="16"/>
      <c r="F877" s="16"/>
      <c r="G877" s="16"/>
      <c r="H877" s="16"/>
      <c r="I877" s="16"/>
      <c r="J877" s="16"/>
    </row>
    <row r="878" spans="1:10" ht="14.25">
      <c r="A878" s="16"/>
      <c r="B878" s="16"/>
      <c r="C878" s="16"/>
      <c r="D878" s="16"/>
      <c r="E878" s="16"/>
      <c r="F878" s="16"/>
      <c r="G878" s="16"/>
      <c r="H878" s="16"/>
      <c r="I878" s="16"/>
      <c r="J878" s="16"/>
    </row>
    <row r="879" spans="1:10" ht="14.25">
      <c r="A879" s="16"/>
      <c r="B879" s="16"/>
      <c r="C879" s="16"/>
      <c r="D879" s="16"/>
      <c r="E879" s="16"/>
      <c r="F879" s="16"/>
      <c r="G879" s="16"/>
      <c r="H879" s="16"/>
      <c r="I879" s="16"/>
      <c r="J879" s="16"/>
    </row>
    <row r="880" spans="1:10" ht="14.25">
      <c r="A880" s="16"/>
      <c r="B880" s="16"/>
      <c r="C880" s="16"/>
      <c r="D880" s="16"/>
      <c r="E880" s="16"/>
      <c r="F880" s="16"/>
      <c r="G880" s="16"/>
      <c r="H880" s="16"/>
      <c r="I880" s="16"/>
      <c r="J880" s="16"/>
    </row>
    <row r="881" spans="1:10" ht="14.25">
      <c r="A881" s="16"/>
      <c r="B881" s="16"/>
      <c r="C881" s="16"/>
      <c r="D881" s="16"/>
      <c r="E881" s="16"/>
      <c r="F881" s="16"/>
      <c r="G881" s="16"/>
      <c r="H881" s="16"/>
      <c r="I881" s="16"/>
      <c r="J881" s="16"/>
    </row>
    <row r="882" spans="1:10" ht="14.25">
      <c r="A882" s="16"/>
      <c r="B882" s="16"/>
      <c r="C882" s="16"/>
      <c r="D882" s="16"/>
      <c r="E882" s="16"/>
      <c r="F882" s="16"/>
      <c r="G882" s="16"/>
      <c r="H882" s="16"/>
      <c r="I882" s="16"/>
      <c r="J882" s="16"/>
    </row>
    <row r="883" spans="1:10" ht="14.25">
      <c r="A883" s="16"/>
      <c r="B883" s="16"/>
      <c r="C883" s="16"/>
      <c r="D883" s="16"/>
      <c r="E883" s="16"/>
      <c r="F883" s="16"/>
      <c r="G883" s="16"/>
      <c r="H883" s="16"/>
      <c r="I883" s="16"/>
      <c r="J883" s="16"/>
    </row>
    <row r="884" spans="1:10" ht="14.25">
      <c r="A884" s="16"/>
      <c r="B884" s="16"/>
      <c r="C884" s="16"/>
      <c r="D884" s="16"/>
      <c r="E884" s="16"/>
      <c r="F884" s="16"/>
      <c r="G884" s="16"/>
      <c r="H884" s="16"/>
      <c r="I884" s="16"/>
      <c r="J884" s="16"/>
    </row>
    <row r="885" spans="1:10" ht="14.25">
      <c r="A885" s="16"/>
      <c r="B885" s="16"/>
      <c r="C885" s="16"/>
      <c r="D885" s="16"/>
      <c r="E885" s="16"/>
      <c r="F885" s="16"/>
      <c r="G885" s="16"/>
      <c r="H885" s="16"/>
      <c r="I885" s="16"/>
      <c r="J885" s="16"/>
    </row>
    <row r="886" spans="1:10" ht="14.25">
      <c r="A886" s="16"/>
      <c r="B886" s="16"/>
      <c r="C886" s="16"/>
      <c r="D886" s="16"/>
      <c r="E886" s="16"/>
      <c r="F886" s="16"/>
      <c r="G886" s="16"/>
      <c r="H886" s="16"/>
      <c r="I886" s="16"/>
      <c r="J886" s="16"/>
    </row>
    <row r="887" spans="1:10" ht="14.25">
      <c r="A887" s="16"/>
      <c r="B887" s="16"/>
      <c r="C887" s="16"/>
      <c r="D887" s="16"/>
      <c r="E887" s="16"/>
      <c r="F887" s="16"/>
      <c r="G887" s="16"/>
      <c r="H887" s="16"/>
      <c r="I887" s="16"/>
      <c r="J887" s="16"/>
    </row>
    <row r="888" spans="1:10" ht="14.25">
      <c r="A888" s="16"/>
      <c r="B888" s="16"/>
      <c r="C888" s="16"/>
      <c r="D888" s="16"/>
      <c r="E888" s="16"/>
      <c r="F888" s="16"/>
      <c r="G888" s="16"/>
      <c r="H888" s="16"/>
      <c r="I888" s="16"/>
      <c r="J888" s="16"/>
    </row>
    <row r="889" spans="1:10" ht="14.25">
      <c r="A889" s="16"/>
      <c r="B889" s="16"/>
      <c r="C889" s="16"/>
      <c r="D889" s="16"/>
      <c r="E889" s="16"/>
      <c r="F889" s="16"/>
      <c r="G889" s="16"/>
      <c r="H889" s="16"/>
      <c r="I889" s="16"/>
      <c r="J889" s="16"/>
    </row>
    <row r="890" spans="1:10" ht="14.25">
      <c r="A890" s="16"/>
      <c r="B890" s="16"/>
      <c r="C890" s="16"/>
      <c r="D890" s="16"/>
      <c r="E890" s="16"/>
      <c r="F890" s="16"/>
      <c r="G890" s="16"/>
      <c r="H890" s="16"/>
      <c r="I890" s="16"/>
      <c r="J890" s="16"/>
    </row>
    <row r="891" spans="1:10" ht="14.25">
      <c r="A891" s="16"/>
      <c r="B891" s="16"/>
      <c r="C891" s="16"/>
      <c r="D891" s="16"/>
      <c r="E891" s="16"/>
      <c r="F891" s="16"/>
      <c r="G891" s="16"/>
      <c r="H891" s="16"/>
      <c r="I891" s="16"/>
      <c r="J891" s="16"/>
    </row>
    <row r="892" spans="1:10" ht="14.25">
      <c r="A892" s="16"/>
      <c r="B892" s="16"/>
      <c r="C892" s="16"/>
      <c r="D892" s="16"/>
      <c r="E892" s="16"/>
      <c r="F892" s="16"/>
      <c r="G892" s="16"/>
      <c r="H892" s="16"/>
      <c r="I892" s="16"/>
      <c r="J892" s="16"/>
    </row>
    <row r="893" spans="1:10" ht="14.25">
      <c r="A893" s="16"/>
      <c r="B893" s="16"/>
      <c r="C893" s="16"/>
      <c r="D893" s="16"/>
      <c r="E893" s="16"/>
      <c r="F893" s="16"/>
      <c r="G893" s="16"/>
      <c r="H893" s="16"/>
      <c r="I893" s="16"/>
      <c r="J893" s="16"/>
    </row>
    <row r="894" spans="1:10" ht="14.25">
      <c r="A894" s="16"/>
      <c r="B894" s="16"/>
      <c r="C894" s="16"/>
      <c r="D894" s="16"/>
      <c r="E894" s="16"/>
      <c r="F894" s="16"/>
      <c r="G894" s="16"/>
      <c r="H894" s="16"/>
      <c r="I894" s="16"/>
      <c r="J894" s="16"/>
    </row>
    <row r="895" spans="1:10" ht="14.25">
      <c r="A895" s="16"/>
      <c r="B895" s="16"/>
      <c r="C895" s="16"/>
      <c r="D895" s="16"/>
      <c r="E895" s="16"/>
      <c r="F895" s="16"/>
      <c r="G895" s="16"/>
      <c r="H895" s="16"/>
      <c r="I895" s="16"/>
      <c r="J895" s="16"/>
    </row>
    <row r="896" spans="1:10" ht="14.25">
      <c r="A896" s="16"/>
      <c r="B896" s="16"/>
      <c r="C896" s="16"/>
      <c r="D896" s="16"/>
      <c r="E896" s="16"/>
      <c r="F896" s="16"/>
      <c r="G896" s="16"/>
      <c r="H896" s="16"/>
      <c r="I896" s="16"/>
      <c r="J896" s="16"/>
    </row>
    <row r="897" spans="1:10" ht="14.25">
      <c r="A897" s="16"/>
      <c r="B897" s="16"/>
      <c r="C897" s="16"/>
      <c r="D897" s="16"/>
      <c r="E897" s="16"/>
      <c r="F897" s="16"/>
      <c r="G897" s="16"/>
      <c r="H897" s="16"/>
      <c r="I897" s="16"/>
      <c r="J897" s="16"/>
    </row>
    <row r="898" spans="1:10" ht="14.25">
      <c r="A898" s="16"/>
      <c r="B898" s="16"/>
      <c r="C898" s="16"/>
      <c r="D898" s="16"/>
      <c r="E898" s="16"/>
      <c r="F898" s="16"/>
      <c r="G898" s="16"/>
      <c r="H898" s="16"/>
      <c r="I898" s="16"/>
      <c r="J898" s="16"/>
    </row>
    <row r="899" spans="1:10" ht="14.25">
      <c r="A899" s="16"/>
      <c r="B899" s="16"/>
      <c r="C899" s="16"/>
      <c r="D899" s="16"/>
      <c r="E899" s="16"/>
      <c r="F899" s="16"/>
      <c r="G899" s="16"/>
      <c r="H899" s="16"/>
      <c r="I899" s="16"/>
      <c r="J899" s="16"/>
    </row>
    <row r="900" spans="1:10" ht="14.25">
      <c r="A900" s="16"/>
      <c r="B900" s="16"/>
      <c r="C900" s="16"/>
      <c r="D900" s="16"/>
      <c r="E900" s="16"/>
      <c r="F900" s="16"/>
      <c r="G900" s="16"/>
      <c r="H900" s="16"/>
      <c r="I900" s="16"/>
      <c r="J900" s="16"/>
    </row>
    <row r="901" spans="1:10" ht="14.25">
      <c r="A901" s="16"/>
      <c r="B901" s="16"/>
      <c r="C901" s="16"/>
      <c r="D901" s="16"/>
      <c r="E901" s="16"/>
      <c r="F901" s="16"/>
      <c r="G901" s="16"/>
      <c r="H901" s="16"/>
      <c r="I901" s="16"/>
      <c r="J901" s="16"/>
    </row>
    <row r="902" spans="1:10" ht="14.25">
      <c r="A902" s="16"/>
      <c r="B902" s="16"/>
      <c r="C902" s="16"/>
      <c r="D902" s="16"/>
      <c r="E902" s="16"/>
      <c r="F902" s="16"/>
      <c r="G902" s="16"/>
      <c r="H902" s="16"/>
      <c r="I902" s="16"/>
      <c r="J902" s="16"/>
    </row>
    <row r="903" spans="1:10" ht="14.25">
      <c r="A903" s="16"/>
      <c r="B903" s="16"/>
      <c r="C903" s="16"/>
      <c r="D903" s="16"/>
      <c r="E903" s="16"/>
      <c r="F903" s="16"/>
      <c r="G903" s="16"/>
      <c r="H903" s="16"/>
      <c r="I903" s="16"/>
      <c r="J903" s="16"/>
    </row>
    <row r="904" spans="1:10" ht="14.25">
      <c r="A904" s="16"/>
      <c r="B904" s="16"/>
      <c r="C904" s="16"/>
      <c r="D904" s="16"/>
      <c r="E904" s="16"/>
      <c r="F904" s="16"/>
      <c r="G904" s="16"/>
      <c r="H904" s="16"/>
      <c r="I904" s="16"/>
      <c r="J904" s="16"/>
    </row>
    <row r="905" spans="1:10" ht="14.25">
      <c r="A905" s="16"/>
      <c r="B905" s="16"/>
      <c r="C905" s="16"/>
      <c r="D905" s="16"/>
      <c r="E905" s="16"/>
      <c r="F905" s="16"/>
      <c r="G905" s="16"/>
      <c r="H905" s="16"/>
      <c r="I905" s="16"/>
      <c r="J905" s="16"/>
    </row>
    <row r="906" spans="1:10" ht="14.25">
      <c r="A906" s="16"/>
      <c r="B906" s="16"/>
      <c r="C906" s="16"/>
      <c r="D906" s="16"/>
      <c r="E906" s="16"/>
      <c r="F906" s="16"/>
      <c r="G906" s="16"/>
      <c r="H906" s="16"/>
      <c r="I906" s="16"/>
      <c r="J906" s="16"/>
    </row>
    <row r="907" spans="1:10" ht="14.25">
      <c r="A907" s="16"/>
      <c r="B907" s="16"/>
      <c r="C907" s="16"/>
      <c r="D907" s="16"/>
      <c r="E907" s="16"/>
      <c r="F907" s="16"/>
      <c r="G907" s="16"/>
      <c r="H907" s="16"/>
      <c r="I907" s="16"/>
      <c r="J907" s="16"/>
    </row>
    <row r="908" spans="1:10" ht="14.25">
      <c r="A908" s="16"/>
      <c r="B908" s="16"/>
      <c r="C908" s="16"/>
      <c r="D908" s="16"/>
      <c r="E908" s="16"/>
      <c r="F908" s="16"/>
      <c r="G908" s="16"/>
      <c r="H908" s="16"/>
      <c r="I908" s="16"/>
      <c r="J908" s="16"/>
    </row>
    <row r="909" spans="1:10" ht="14.25">
      <c r="A909" s="16"/>
      <c r="B909" s="16"/>
      <c r="C909" s="16"/>
      <c r="D909" s="16"/>
      <c r="E909" s="16"/>
      <c r="F909" s="16"/>
      <c r="G909" s="16"/>
      <c r="H909" s="16"/>
      <c r="I909" s="16"/>
      <c r="J909" s="16"/>
    </row>
    <row r="910" spans="1:10" ht="14.25">
      <c r="A910" s="16"/>
      <c r="B910" s="16"/>
      <c r="C910" s="16"/>
      <c r="D910" s="16"/>
      <c r="E910" s="16"/>
      <c r="F910" s="16"/>
      <c r="G910" s="16"/>
      <c r="H910" s="16"/>
      <c r="I910" s="16"/>
      <c r="J910" s="16"/>
    </row>
    <row r="911" spans="1:10" ht="14.25">
      <c r="A911" s="16"/>
      <c r="B911" s="16"/>
      <c r="C911" s="16"/>
      <c r="D911" s="16"/>
      <c r="E911" s="16"/>
      <c r="F911" s="16"/>
      <c r="G911" s="16"/>
      <c r="H911" s="16"/>
      <c r="I911" s="16"/>
      <c r="J911" s="16"/>
    </row>
    <row r="912" spans="1:10" ht="14.25">
      <c r="A912" s="16"/>
      <c r="B912" s="16"/>
      <c r="C912" s="16"/>
      <c r="D912" s="16"/>
      <c r="E912" s="16"/>
      <c r="F912" s="16"/>
      <c r="G912" s="16"/>
      <c r="H912" s="16"/>
      <c r="I912" s="16"/>
      <c r="J912" s="16"/>
    </row>
    <row r="913" spans="1:10" ht="14.25">
      <c r="A913" s="16"/>
      <c r="B913" s="16"/>
      <c r="C913" s="16"/>
      <c r="D913" s="16"/>
      <c r="E913" s="16"/>
      <c r="F913" s="16"/>
      <c r="G913" s="16"/>
      <c r="H913" s="16"/>
      <c r="I913" s="16"/>
      <c r="J913" s="16"/>
    </row>
    <row r="914" spans="1:10" ht="14.25">
      <c r="A914" s="16"/>
      <c r="B914" s="16"/>
      <c r="C914" s="16"/>
      <c r="D914" s="16"/>
      <c r="E914" s="16"/>
      <c r="F914" s="16"/>
      <c r="G914" s="16"/>
      <c r="H914" s="16"/>
      <c r="I914" s="16"/>
      <c r="J914" s="16"/>
    </row>
    <row r="915" spans="1:10" ht="14.25">
      <c r="A915" s="16"/>
      <c r="B915" s="16"/>
      <c r="C915" s="16"/>
      <c r="D915" s="16"/>
      <c r="E915" s="16"/>
      <c r="F915" s="16"/>
      <c r="G915" s="16"/>
      <c r="H915" s="16"/>
      <c r="I915" s="16"/>
      <c r="J915" s="16"/>
    </row>
    <row r="916" spans="1:10" ht="14.25">
      <c r="A916" s="16"/>
      <c r="B916" s="16"/>
      <c r="C916" s="16"/>
      <c r="D916" s="16"/>
      <c r="E916" s="16"/>
      <c r="F916" s="16"/>
      <c r="G916" s="16"/>
      <c r="H916" s="16"/>
      <c r="I916" s="16"/>
      <c r="J916" s="16"/>
    </row>
    <row r="917" spans="1:10" ht="14.25">
      <c r="A917" s="16"/>
      <c r="B917" s="16"/>
      <c r="C917" s="16"/>
      <c r="D917" s="16"/>
      <c r="E917" s="16"/>
      <c r="F917" s="16"/>
      <c r="G917" s="16"/>
      <c r="H917" s="16"/>
      <c r="I917" s="16"/>
      <c r="J917" s="16"/>
    </row>
    <row r="918" spans="1:10" ht="14.25">
      <c r="A918" s="16"/>
      <c r="B918" s="16"/>
      <c r="C918" s="16"/>
      <c r="D918" s="16"/>
      <c r="E918" s="16"/>
      <c r="F918" s="16"/>
      <c r="G918" s="16"/>
      <c r="H918" s="16"/>
      <c r="I918" s="16"/>
      <c r="J918" s="16"/>
    </row>
    <row r="919" spans="1:10" ht="14.25">
      <c r="A919" s="16"/>
      <c r="B919" s="16"/>
      <c r="C919" s="16"/>
      <c r="D919" s="16"/>
      <c r="E919" s="16"/>
      <c r="F919" s="16"/>
      <c r="G919" s="16"/>
      <c r="H919" s="16"/>
      <c r="I919" s="16"/>
      <c r="J919" s="16"/>
    </row>
    <row r="920" spans="1:10" ht="14.25">
      <c r="A920" s="16"/>
      <c r="B920" s="16"/>
      <c r="C920" s="16"/>
      <c r="D920" s="16"/>
      <c r="E920" s="16"/>
      <c r="F920" s="16"/>
      <c r="G920" s="16"/>
      <c r="H920" s="16"/>
      <c r="I920" s="16"/>
      <c r="J920" s="16"/>
    </row>
    <row r="921" spans="1:10" ht="14.25">
      <c r="A921" s="16"/>
      <c r="B921" s="16"/>
      <c r="C921" s="16"/>
      <c r="D921" s="16"/>
      <c r="E921" s="16"/>
      <c r="F921" s="16"/>
      <c r="G921" s="16"/>
      <c r="H921" s="16"/>
      <c r="I921" s="16"/>
      <c r="J921" s="16"/>
    </row>
    <row r="922" spans="1:10" ht="14.25">
      <c r="A922" s="16"/>
      <c r="B922" s="16"/>
      <c r="C922" s="16"/>
      <c r="D922" s="16"/>
      <c r="E922" s="16"/>
      <c r="F922" s="16"/>
      <c r="G922" s="16"/>
      <c r="H922" s="16"/>
      <c r="I922" s="16"/>
      <c r="J922" s="16"/>
    </row>
    <row r="923" spans="1:10" ht="14.25">
      <c r="A923" s="16"/>
      <c r="B923" s="16"/>
      <c r="C923" s="16"/>
      <c r="D923" s="16"/>
      <c r="E923" s="16"/>
      <c r="F923" s="16"/>
      <c r="G923" s="16"/>
      <c r="H923" s="16"/>
      <c r="I923" s="16"/>
      <c r="J923" s="16"/>
    </row>
    <row r="924" spans="1:10" ht="14.25">
      <c r="A924" s="16"/>
      <c r="B924" s="16"/>
      <c r="C924" s="16"/>
      <c r="D924" s="16"/>
      <c r="E924" s="16"/>
      <c r="F924" s="16"/>
      <c r="G924" s="16"/>
      <c r="H924" s="16"/>
      <c r="I924" s="16"/>
      <c r="J924" s="16"/>
    </row>
    <row r="925" spans="1:10" ht="14.25">
      <c r="A925" s="16"/>
      <c r="B925" s="16"/>
      <c r="C925" s="16"/>
      <c r="D925" s="16"/>
      <c r="E925" s="16"/>
      <c r="F925" s="16"/>
      <c r="G925" s="16"/>
      <c r="H925" s="16"/>
      <c r="I925" s="16"/>
      <c r="J925" s="16"/>
    </row>
    <row r="926" spans="1:10" ht="14.25">
      <c r="A926" s="16"/>
      <c r="B926" s="16"/>
      <c r="C926" s="16"/>
      <c r="D926" s="16"/>
      <c r="E926" s="16"/>
      <c r="F926" s="16"/>
      <c r="G926" s="16"/>
      <c r="H926" s="16"/>
      <c r="I926" s="16"/>
      <c r="J926" s="16"/>
    </row>
    <row r="927" spans="1:10" ht="14.25">
      <c r="A927" s="16"/>
      <c r="B927" s="16"/>
      <c r="C927" s="16"/>
      <c r="D927" s="16"/>
      <c r="E927" s="16"/>
      <c r="F927" s="16"/>
      <c r="G927" s="16"/>
      <c r="H927" s="16"/>
      <c r="I927" s="16"/>
      <c r="J927" s="16"/>
    </row>
    <row r="928" spans="1:10" ht="14.25">
      <c r="A928" s="16"/>
      <c r="B928" s="16"/>
      <c r="C928" s="16"/>
      <c r="D928" s="16"/>
      <c r="E928" s="16"/>
      <c r="F928" s="16"/>
      <c r="G928" s="16"/>
      <c r="H928" s="16"/>
      <c r="I928" s="16"/>
      <c r="J928" s="16"/>
    </row>
    <row r="929" spans="1:10" ht="14.25">
      <c r="A929" s="16"/>
      <c r="B929" s="16"/>
      <c r="C929" s="16"/>
      <c r="D929" s="16"/>
      <c r="E929" s="16"/>
      <c r="F929" s="16"/>
      <c r="G929" s="16"/>
      <c r="H929" s="16"/>
      <c r="I929" s="16"/>
      <c r="J929" s="16"/>
    </row>
    <row r="930" spans="1:10" ht="14.25">
      <c r="A930" s="16"/>
      <c r="B930" s="16"/>
      <c r="C930" s="16"/>
      <c r="D930" s="16"/>
      <c r="E930" s="16"/>
      <c r="F930" s="16"/>
      <c r="G930" s="16"/>
      <c r="H930" s="16"/>
      <c r="I930" s="16"/>
      <c r="J930" s="16"/>
    </row>
    <row r="931" spans="1:10" ht="14.25">
      <c r="A931" s="16"/>
      <c r="B931" s="16"/>
      <c r="C931" s="16"/>
      <c r="D931" s="16"/>
      <c r="E931" s="16"/>
      <c r="F931" s="16"/>
      <c r="G931" s="16"/>
      <c r="H931" s="16"/>
      <c r="I931" s="16"/>
      <c r="J931" s="16"/>
    </row>
    <row r="932" spans="1:10" ht="14.25">
      <c r="A932" s="16"/>
      <c r="B932" s="16"/>
      <c r="C932" s="16"/>
      <c r="D932" s="16"/>
      <c r="E932" s="16"/>
      <c r="F932" s="16"/>
      <c r="G932" s="16"/>
      <c r="H932" s="16"/>
      <c r="I932" s="16"/>
      <c r="J932" s="16"/>
    </row>
    <row r="933" spans="1:10" ht="14.25">
      <c r="A933" s="16"/>
      <c r="B933" s="16"/>
      <c r="C933" s="16"/>
      <c r="D933" s="16"/>
      <c r="E933" s="16"/>
      <c r="F933" s="16"/>
      <c r="G933" s="16"/>
      <c r="H933" s="16"/>
      <c r="I933" s="16"/>
      <c r="J933" s="16"/>
    </row>
    <row r="934" spans="1:10" ht="14.25">
      <c r="A934" s="16"/>
      <c r="B934" s="16"/>
      <c r="C934" s="16"/>
      <c r="D934" s="16"/>
      <c r="E934" s="16"/>
      <c r="F934" s="16"/>
      <c r="G934" s="16"/>
      <c r="H934" s="16"/>
      <c r="I934" s="16"/>
      <c r="J934" s="16"/>
    </row>
    <row r="935" spans="1:10" ht="14.25">
      <c r="A935" s="16"/>
      <c r="B935" s="16"/>
      <c r="C935" s="16"/>
      <c r="D935" s="16"/>
      <c r="E935" s="16"/>
      <c r="F935" s="16"/>
      <c r="G935" s="16"/>
      <c r="H935" s="16"/>
      <c r="I935" s="16"/>
      <c r="J935" s="16"/>
    </row>
    <row r="936" spans="1:10" ht="14.25">
      <c r="A936" s="16"/>
      <c r="B936" s="16"/>
      <c r="C936" s="16"/>
      <c r="D936" s="16"/>
      <c r="E936" s="16"/>
      <c r="F936" s="16"/>
      <c r="G936" s="16"/>
      <c r="H936" s="16"/>
      <c r="I936" s="16"/>
      <c r="J936" s="16"/>
    </row>
    <row r="937" spans="1:10" ht="14.25">
      <c r="A937" s="16"/>
      <c r="B937" s="16"/>
      <c r="C937" s="16"/>
      <c r="D937" s="16"/>
      <c r="E937" s="16"/>
      <c r="F937" s="16"/>
      <c r="G937" s="16"/>
      <c r="H937" s="16"/>
      <c r="I937" s="16"/>
      <c r="J937" s="16"/>
    </row>
    <row r="938" spans="1:10" ht="14.25">
      <c r="A938" s="16"/>
      <c r="B938" s="16"/>
      <c r="C938" s="16"/>
      <c r="D938" s="16"/>
      <c r="E938" s="16"/>
      <c r="F938" s="16"/>
      <c r="G938" s="16"/>
      <c r="H938" s="16"/>
      <c r="I938" s="16"/>
      <c r="J938" s="16"/>
    </row>
    <row r="939" spans="1:10" ht="14.25">
      <c r="A939" s="16"/>
      <c r="B939" s="16"/>
      <c r="C939" s="16"/>
      <c r="D939" s="16"/>
      <c r="E939" s="16"/>
      <c r="F939" s="16"/>
      <c r="G939" s="16"/>
      <c r="H939" s="16"/>
      <c r="I939" s="16"/>
      <c r="J939" s="16"/>
    </row>
    <row r="940" spans="1:10" ht="14.25">
      <c r="A940" s="16"/>
      <c r="B940" s="16"/>
      <c r="C940" s="16"/>
      <c r="D940" s="16"/>
      <c r="E940" s="16"/>
      <c r="F940" s="16"/>
      <c r="G940" s="16"/>
      <c r="H940" s="16"/>
      <c r="I940" s="16"/>
      <c r="J940" s="16"/>
    </row>
    <row r="941" spans="1:10" ht="14.25">
      <c r="A941" s="16"/>
      <c r="B941" s="16"/>
      <c r="C941" s="16"/>
      <c r="D941" s="16"/>
      <c r="E941" s="16"/>
      <c r="F941" s="16"/>
      <c r="G941" s="16"/>
      <c r="H941" s="16"/>
      <c r="I941" s="16"/>
      <c r="J941" s="16"/>
    </row>
    <row r="942" spans="1:10" ht="14.25">
      <c r="A942" s="16"/>
      <c r="B942" s="16"/>
      <c r="C942" s="16"/>
      <c r="D942" s="16"/>
      <c r="E942" s="16"/>
      <c r="F942" s="16"/>
      <c r="G942" s="16"/>
      <c r="H942" s="16"/>
      <c r="I942" s="16"/>
      <c r="J942" s="16"/>
    </row>
    <row r="943" spans="1:10" ht="14.25">
      <c r="A943" s="16"/>
      <c r="B943" s="16"/>
      <c r="C943" s="16"/>
      <c r="D943" s="16"/>
      <c r="E943" s="16"/>
      <c r="F943" s="16"/>
      <c r="G943" s="16"/>
      <c r="H943" s="16"/>
      <c r="I943" s="16"/>
      <c r="J943" s="16"/>
    </row>
    <row r="944" spans="1:10" ht="14.25">
      <c r="A944" s="16"/>
      <c r="B944" s="16"/>
      <c r="C944" s="16"/>
      <c r="D944" s="16"/>
      <c r="E944" s="16"/>
      <c r="F944" s="16"/>
      <c r="G944" s="16"/>
      <c r="H944" s="16"/>
      <c r="I944" s="16"/>
      <c r="J944" s="16"/>
    </row>
    <row r="945" spans="1:10" ht="14.25">
      <c r="A945" s="16"/>
      <c r="B945" s="16"/>
      <c r="C945" s="16"/>
      <c r="D945" s="16"/>
      <c r="E945" s="16"/>
      <c r="F945" s="16"/>
      <c r="G945" s="16"/>
      <c r="H945" s="16"/>
      <c r="I945" s="16"/>
      <c r="J945" s="16"/>
    </row>
    <row r="946" spans="1:10" ht="14.25">
      <c r="A946" s="16"/>
      <c r="B946" s="16"/>
      <c r="C946" s="16"/>
      <c r="D946" s="16"/>
      <c r="E946" s="16"/>
      <c r="F946" s="16"/>
      <c r="G946" s="16"/>
      <c r="H946" s="16"/>
      <c r="I946" s="16"/>
      <c r="J946" s="16"/>
    </row>
    <row r="947" spans="1:10" ht="14.25">
      <c r="A947" s="16"/>
      <c r="B947" s="16"/>
      <c r="C947" s="16"/>
      <c r="D947" s="16"/>
      <c r="E947" s="16"/>
      <c r="F947" s="16"/>
      <c r="G947" s="16"/>
      <c r="H947" s="16"/>
      <c r="I947" s="16"/>
      <c r="J947" s="16"/>
    </row>
    <row r="948" spans="1:10" ht="14.25">
      <c r="A948" s="16"/>
      <c r="B948" s="16"/>
      <c r="C948" s="16"/>
      <c r="D948" s="16"/>
      <c r="E948" s="16"/>
      <c r="F948" s="16"/>
      <c r="G948" s="16"/>
      <c r="H948" s="16"/>
      <c r="I948" s="16"/>
      <c r="J948" s="16"/>
    </row>
    <row r="949" spans="1:10" ht="14.25">
      <c r="A949" s="16"/>
      <c r="B949" s="16"/>
      <c r="C949" s="16"/>
      <c r="D949" s="16"/>
      <c r="E949" s="16"/>
      <c r="F949" s="16"/>
      <c r="G949" s="16"/>
      <c r="H949" s="16"/>
      <c r="I949" s="16"/>
      <c r="J949" s="16"/>
    </row>
    <row r="950" spans="1:10" ht="14.25">
      <c r="A950" s="16"/>
      <c r="B950" s="16"/>
      <c r="C950" s="16"/>
      <c r="D950" s="16"/>
      <c r="E950" s="16"/>
      <c r="F950" s="16"/>
      <c r="G950" s="16"/>
      <c r="H950" s="16"/>
      <c r="I950" s="16"/>
      <c r="J950" s="16"/>
    </row>
    <row r="951" spans="1:10" ht="14.25">
      <c r="A951" s="16"/>
      <c r="B951" s="16"/>
      <c r="C951" s="16"/>
      <c r="D951" s="16"/>
      <c r="E951" s="16"/>
      <c r="F951" s="16"/>
      <c r="G951" s="16"/>
      <c r="H951" s="16"/>
      <c r="I951" s="16"/>
      <c r="J951" s="16"/>
    </row>
    <row r="952" spans="1:10" ht="14.25">
      <c r="A952" s="16"/>
      <c r="B952" s="16"/>
      <c r="C952" s="16"/>
      <c r="D952" s="16"/>
      <c r="E952" s="16"/>
      <c r="F952" s="16"/>
      <c r="G952" s="16"/>
      <c r="H952" s="16"/>
      <c r="I952" s="16"/>
      <c r="J952" s="16"/>
    </row>
    <row r="953" spans="1:10" ht="14.25">
      <c r="A953" s="16"/>
      <c r="B953" s="16"/>
      <c r="C953" s="16"/>
      <c r="D953" s="16"/>
      <c r="E953" s="16"/>
      <c r="F953" s="16"/>
      <c r="G953" s="16"/>
      <c r="H953" s="16"/>
      <c r="I953" s="16"/>
      <c r="J953" s="16"/>
    </row>
    <row r="954" spans="1:10" ht="14.25">
      <c r="A954" s="16"/>
      <c r="B954" s="16"/>
      <c r="C954" s="16"/>
      <c r="D954" s="16"/>
      <c r="E954" s="16"/>
      <c r="F954" s="16"/>
      <c r="G954" s="16"/>
      <c r="H954" s="16"/>
      <c r="I954" s="16"/>
      <c r="J954" s="16"/>
    </row>
    <row r="955" spans="1:10" ht="14.25">
      <c r="A955" s="16"/>
      <c r="B955" s="16"/>
      <c r="C955" s="16"/>
      <c r="D955" s="16"/>
      <c r="E955" s="16"/>
      <c r="F955" s="16"/>
      <c r="G955" s="16"/>
      <c r="H955" s="16"/>
      <c r="I955" s="16"/>
      <c r="J955" s="16"/>
    </row>
    <row r="956" spans="1:10" ht="14.25">
      <c r="A956" s="16"/>
      <c r="B956" s="16"/>
      <c r="C956" s="16"/>
      <c r="D956" s="16"/>
      <c r="E956" s="16"/>
      <c r="F956" s="16"/>
      <c r="G956" s="16"/>
      <c r="H956" s="16"/>
      <c r="I956" s="16"/>
      <c r="J956" s="16"/>
    </row>
    <row r="957" spans="1:10" ht="14.25">
      <c r="A957" s="16"/>
      <c r="B957" s="16"/>
      <c r="C957" s="16"/>
      <c r="D957" s="16"/>
      <c r="E957" s="16"/>
      <c r="F957" s="16"/>
      <c r="G957" s="16"/>
      <c r="H957" s="16"/>
      <c r="I957" s="16"/>
      <c r="J957" s="16"/>
    </row>
    <row r="958" spans="1:10" ht="14.25">
      <c r="A958" s="16"/>
      <c r="B958" s="16"/>
      <c r="C958" s="16"/>
      <c r="D958" s="16"/>
      <c r="E958" s="16"/>
      <c r="F958" s="16"/>
      <c r="G958" s="16"/>
      <c r="H958" s="16"/>
      <c r="I958" s="16"/>
      <c r="J958" s="16"/>
    </row>
    <row r="959" spans="1:10" ht="14.25">
      <c r="A959" s="16"/>
      <c r="B959" s="16"/>
      <c r="C959" s="16"/>
      <c r="D959" s="16"/>
      <c r="E959" s="16"/>
      <c r="F959" s="16"/>
      <c r="G959" s="16"/>
      <c r="H959" s="16"/>
      <c r="I959" s="16"/>
      <c r="J959" s="16"/>
    </row>
    <row r="960" spans="1:10" ht="14.25">
      <c r="A960" s="16"/>
      <c r="B960" s="16"/>
      <c r="C960" s="16"/>
      <c r="D960" s="16"/>
      <c r="E960" s="16"/>
      <c r="F960" s="16"/>
      <c r="G960" s="16"/>
      <c r="H960" s="16"/>
      <c r="I960" s="16"/>
      <c r="J960" s="16"/>
    </row>
    <row r="961" spans="1:10" ht="14.25">
      <c r="A961" s="16"/>
      <c r="B961" s="16"/>
      <c r="C961" s="16"/>
      <c r="D961" s="16"/>
      <c r="E961" s="16"/>
      <c r="F961" s="16"/>
      <c r="G961" s="16"/>
      <c r="H961" s="16"/>
      <c r="I961" s="16"/>
      <c r="J961" s="16"/>
    </row>
    <row r="962" spans="1:10" ht="14.25">
      <c r="A962" s="16"/>
      <c r="B962" s="16"/>
      <c r="C962" s="16"/>
      <c r="D962" s="16"/>
      <c r="E962" s="16"/>
      <c r="F962" s="16"/>
      <c r="G962" s="16"/>
      <c r="H962" s="16"/>
      <c r="I962" s="16"/>
      <c r="J962" s="16"/>
    </row>
    <row r="963" spans="1:10" ht="14.25">
      <c r="A963" s="16"/>
      <c r="B963" s="16"/>
      <c r="C963" s="16"/>
      <c r="D963" s="16"/>
      <c r="E963" s="16"/>
      <c r="F963" s="16"/>
      <c r="G963" s="16"/>
      <c r="H963" s="16"/>
      <c r="I963" s="16"/>
      <c r="J963" s="16"/>
    </row>
    <row r="964" spans="1:10" ht="14.25">
      <c r="A964" s="16"/>
      <c r="B964" s="16"/>
      <c r="C964" s="16"/>
      <c r="D964" s="16"/>
      <c r="E964" s="16"/>
      <c r="F964" s="16"/>
      <c r="G964" s="16"/>
      <c r="H964" s="16"/>
      <c r="I964" s="16"/>
      <c r="J964" s="16"/>
    </row>
    <row r="965" spans="1:10" ht="14.25">
      <c r="A965" s="16"/>
      <c r="B965" s="16"/>
      <c r="C965" s="16"/>
      <c r="D965" s="16"/>
      <c r="E965" s="16"/>
      <c r="F965" s="16"/>
      <c r="G965" s="16"/>
      <c r="H965" s="16"/>
      <c r="I965" s="16"/>
      <c r="J965" s="16"/>
    </row>
    <row r="966" spans="1:10" ht="14.25">
      <c r="A966" s="16"/>
      <c r="B966" s="16"/>
      <c r="C966" s="16"/>
      <c r="D966" s="16"/>
      <c r="E966" s="16"/>
      <c r="F966" s="16"/>
      <c r="G966" s="16"/>
      <c r="H966" s="16"/>
      <c r="I966" s="16"/>
      <c r="J966" s="16"/>
    </row>
    <row r="967" spans="1:10" ht="14.25">
      <c r="A967" s="16"/>
      <c r="B967" s="16"/>
      <c r="C967" s="16"/>
      <c r="D967" s="16"/>
      <c r="E967" s="16"/>
      <c r="F967" s="16"/>
      <c r="G967" s="16"/>
      <c r="H967" s="16"/>
      <c r="I967" s="16"/>
      <c r="J967" s="16"/>
    </row>
    <row r="968" spans="1:10" ht="14.25">
      <c r="A968" s="16"/>
      <c r="B968" s="16"/>
      <c r="C968" s="16"/>
      <c r="D968" s="16"/>
      <c r="E968" s="16"/>
      <c r="F968" s="16"/>
      <c r="G968" s="16"/>
      <c r="H968" s="16"/>
      <c r="I968" s="16"/>
      <c r="J968" s="16"/>
    </row>
    <row r="969" spans="1:10" ht="14.25">
      <c r="A969" s="16"/>
      <c r="B969" s="16"/>
      <c r="C969" s="16"/>
      <c r="D969" s="16"/>
      <c r="E969" s="16"/>
      <c r="F969" s="16"/>
      <c r="G969" s="16"/>
      <c r="H969" s="16"/>
      <c r="I969" s="16"/>
      <c r="J969" s="16"/>
    </row>
    <row r="970" spans="1:10" ht="14.25">
      <c r="A970" s="16"/>
      <c r="B970" s="16"/>
      <c r="C970" s="16"/>
      <c r="D970" s="16"/>
      <c r="E970" s="16"/>
      <c r="F970" s="16"/>
      <c r="G970" s="16"/>
      <c r="H970" s="16"/>
      <c r="I970" s="16"/>
      <c r="J970" s="16"/>
    </row>
    <row r="971" spans="1:10" ht="14.25">
      <c r="A971" s="16"/>
      <c r="B971" s="16"/>
      <c r="C971" s="16"/>
      <c r="D971" s="16"/>
      <c r="E971" s="16"/>
      <c r="F971" s="16"/>
      <c r="G971" s="16"/>
      <c r="H971" s="16"/>
      <c r="I971" s="16"/>
      <c r="J971" s="16"/>
    </row>
    <row r="972" spans="1:10" ht="14.25">
      <c r="A972" s="16"/>
      <c r="B972" s="16"/>
      <c r="C972" s="16"/>
      <c r="D972" s="16"/>
      <c r="E972" s="16"/>
      <c r="F972" s="16"/>
      <c r="G972" s="16"/>
      <c r="H972" s="16"/>
      <c r="I972" s="16"/>
      <c r="J972" s="16"/>
    </row>
    <row r="973" spans="1:10" ht="14.25">
      <c r="A973" s="16"/>
      <c r="B973" s="16"/>
      <c r="C973" s="16"/>
      <c r="D973" s="16"/>
      <c r="E973" s="16"/>
      <c r="F973" s="16"/>
      <c r="G973" s="16"/>
      <c r="H973" s="16"/>
      <c r="I973" s="16"/>
      <c r="J973" s="16"/>
    </row>
    <row r="974" spans="1:10" ht="14.25">
      <c r="A974" s="16"/>
      <c r="B974" s="16"/>
      <c r="C974" s="16"/>
      <c r="D974" s="16"/>
      <c r="E974" s="16"/>
      <c r="F974" s="16"/>
      <c r="G974" s="16"/>
      <c r="H974" s="16"/>
      <c r="I974" s="16"/>
      <c r="J974" s="16"/>
    </row>
    <row r="975" spans="1:10" ht="14.25">
      <c r="A975" s="16"/>
      <c r="B975" s="16"/>
      <c r="C975" s="16"/>
      <c r="D975" s="16"/>
      <c r="E975" s="16"/>
      <c r="F975" s="16"/>
      <c r="G975" s="16"/>
      <c r="H975" s="16"/>
      <c r="I975" s="16"/>
      <c r="J975" s="16"/>
    </row>
    <row r="976" spans="1:10" ht="14.25">
      <c r="A976" s="16"/>
      <c r="B976" s="16"/>
      <c r="C976" s="16"/>
      <c r="D976" s="16"/>
      <c r="E976" s="16"/>
      <c r="F976" s="16"/>
      <c r="G976" s="16"/>
      <c r="H976" s="16"/>
      <c r="I976" s="16"/>
      <c r="J976" s="16"/>
    </row>
    <row r="977" spans="1:10" ht="14.25">
      <c r="A977" s="16"/>
      <c r="B977" s="16"/>
      <c r="C977" s="16"/>
      <c r="D977" s="16"/>
      <c r="E977" s="16"/>
      <c r="F977" s="16"/>
      <c r="G977" s="16"/>
      <c r="H977" s="16"/>
      <c r="I977" s="16"/>
      <c r="J977" s="16"/>
    </row>
    <row r="978" spans="1:10" ht="14.25">
      <c r="A978" s="16"/>
      <c r="B978" s="16"/>
      <c r="C978" s="16"/>
      <c r="D978" s="16"/>
      <c r="E978" s="16"/>
      <c r="F978" s="16"/>
      <c r="G978" s="16"/>
      <c r="H978" s="16"/>
      <c r="I978" s="16"/>
      <c r="J978" s="16"/>
    </row>
    <row r="979" spans="1:10" ht="14.25">
      <c r="A979" s="16"/>
      <c r="B979" s="16"/>
      <c r="C979" s="16"/>
      <c r="D979" s="16"/>
      <c r="E979" s="16"/>
      <c r="F979" s="16"/>
      <c r="G979" s="16"/>
      <c r="H979" s="16"/>
      <c r="I979" s="16"/>
      <c r="J979" s="16"/>
    </row>
    <row r="980" spans="1:10" ht="14.25">
      <c r="A980" s="16"/>
      <c r="B980" s="16"/>
      <c r="C980" s="16"/>
      <c r="D980" s="16"/>
      <c r="E980" s="16"/>
      <c r="F980" s="16"/>
      <c r="G980" s="16"/>
      <c r="H980" s="16"/>
      <c r="I980" s="16"/>
      <c r="J980" s="16"/>
    </row>
    <row r="981" spans="1:10" ht="14.25">
      <c r="A981" s="16"/>
      <c r="B981" s="16"/>
      <c r="C981" s="16"/>
      <c r="D981" s="16"/>
      <c r="E981" s="16"/>
      <c r="F981" s="16"/>
      <c r="G981" s="16"/>
      <c r="H981" s="16"/>
      <c r="I981" s="16"/>
      <c r="J981" s="16"/>
    </row>
    <row r="982" spans="1:10" ht="14.25">
      <c r="A982" s="16"/>
      <c r="B982" s="16"/>
      <c r="C982" s="16"/>
      <c r="D982" s="16"/>
      <c r="E982" s="16"/>
      <c r="F982" s="16"/>
      <c r="G982" s="16"/>
      <c r="H982" s="16"/>
      <c r="I982" s="16"/>
      <c r="J982" s="16"/>
    </row>
    <row r="983" spans="1:10" ht="14.25">
      <c r="A983" s="16"/>
      <c r="B983" s="16"/>
      <c r="C983" s="16"/>
      <c r="D983" s="16"/>
      <c r="E983" s="16"/>
      <c r="F983" s="16"/>
      <c r="G983" s="16"/>
      <c r="H983" s="16"/>
      <c r="I983" s="16"/>
      <c r="J983" s="16"/>
    </row>
    <row r="984" spans="1:10" ht="14.25">
      <c r="A984" s="16"/>
      <c r="B984" s="16"/>
      <c r="C984" s="16"/>
      <c r="D984" s="16"/>
      <c r="E984" s="16"/>
      <c r="F984" s="16"/>
      <c r="G984" s="16"/>
      <c r="H984" s="16"/>
      <c r="I984" s="16"/>
      <c r="J984" s="16"/>
    </row>
    <row r="985" spans="1:10" ht="14.25">
      <c r="A985" s="16"/>
      <c r="B985" s="16"/>
      <c r="C985" s="16"/>
      <c r="D985" s="16"/>
      <c r="E985" s="16"/>
      <c r="F985" s="16"/>
      <c r="G985" s="16"/>
      <c r="H985" s="16"/>
      <c r="I985" s="16"/>
      <c r="J985" s="16"/>
    </row>
    <row r="986" spans="1:10" ht="14.25">
      <c r="A986" s="16"/>
      <c r="B986" s="16"/>
      <c r="C986" s="16"/>
      <c r="D986" s="16"/>
      <c r="E986" s="16"/>
      <c r="F986" s="16"/>
      <c r="G986" s="16"/>
      <c r="H986" s="16"/>
      <c r="I986" s="16"/>
      <c r="J986" s="16"/>
    </row>
    <row r="987" spans="1:10" ht="14.25">
      <c r="A987" s="16"/>
      <c r="B987" s="16"/>
      <c r="C987" s="16"/>
      <c r="D987" s="16"/>
      <c r="E987" s="16"/>
      <c r="F987" s="16"/>
      <c r="G987" s="16"/>
      <c r="H987" s="16"/>
      <c r="I987" s="16"/>
      <c r="J987" s="16"/>
    </row>
    <row r="988" spans="1:10" ht="14.25">
      <c r="A988" s="16"/>
      <c r="B988" s="16"/>
      <c r="C988" s="16"/>
      <c r="D988" s="16"/>
      <c r="E988" s="16"/>
      <c r="F988" s="16"/>
      <c r="G988" s="16"/>
      <c r="H988" s="16"/>
      <c r="I988" s="16"/>
      <c r="J988" s="16"/>
    </row>
    <row r="989" spans="1:10" ht="14.25">
      <c r="A989" s="16"/>
      <c r="B989" s="16"/>
      <c r="C989" s="16"/>
      <c r="D989" s="16"/>
      <c r="E989" s="16"/>
      <c r="F989" s="16"/>
      <c r="G989" s="16"/>
      <c r="H989" s="16"/>
      <c r="I989" s="16"/>
      <c r="J989" s="16"/>
    </row>
    <row r="990" spans="1:10" ht="14.25">
      <c r="A990" s="16"/>
      <c r="B990" s="16"/>
      <c r="C990" s="16"/>
      <c r="D990" s="16"/>
      <c r="E990" s="16"/>
      <c r="F990" s="16"/>
      <c r="G990" s="16"/>
      <c r="H990" s="16"/>
      <c r="I990" s="16"/>
      <c r="J990" s="16"/>
    </row>
    <row r="991" spans="1:10" ht="14.25">
      <c r="A991" s="16"/>
      <c r="B991" s="16"/>
      <c r="C991" s="16"/>
      <c r="D991" s="16"/>
      <c r="E991" s="16"/>
      <c r="F991" s="16"/>
      <c r="G991" s="16"/>
      <c r="H991" s="16"/>
      <c r="I991" s="16"/>
      <c r="J991" s="16"/>
    </row>
    <row r="992" spans="1:10" ht="14.25">
      <c r="A992" s="16"/>
      <c r="B992" s="16"/>
      <c r="C992" s="16"/>
      <c r="D992" s="16"/>
      <c r="E992" s="16"/>
      <c r="F992" s="16"/>
      <c r="G992" s="16"/>
      <c r="H992" s="16"/>
      <c r="I992" s="16"/>
      <c r="J992" s="16"/>
    </row>
    <row r="993" spans="1:10" ht="14.25">
      <c r="A993" s="16"/>
      <c r="B993" s="16"/>
      <c r="C993" s="16"/>
      <c r="D993" s="16"/>
      <c r="E993" s="16"/>
      <c r="F993" s="16"/>
      <c r="G993" s="16"/>
      <c r="H993" s="16"/>
      <c r="I993" s="16"/>
      <c r="J993" s="16"/>
    </row>
    <row r="994" spans="1:10" ht="14.25">
      <c r="A994" s="16"/>
      <c r="B994" s="16"/>
      <c r="C994" s="16"/>
      <c r="D994" s="16"/>
      <c r="E994" s="16"/>
      <c r="F994" s="16"/>
      <c r="G994" s="16"/>
      <c r="H994" s="16"/>
      <c r="I994" s="16"/>
      <c r="J994" s="16"/>
    </row>
    <row r="995" spans="1:10" ht="14.25">
      <c r="A995" s="16"/>
      <c r="B995" s="16"/>
      <c r="C995" s="16"/>
      <c r="D995" s="16"/>
      <c r="E995" s="16"/>
      <c r="F995" s="16"/>
      <c r="G995" s="16"/>
      <c r="H995" s="16"/>
      <c r="I995" s="16"/>
      <c r="J995" s="16"/>
    </row>
    <row r="996" spans="1:10" ht="14.25">
      <c r="A996" s="16"/>
      <c r="B996" s="16"/>
      <c r="C996" s="16"/>
      <c r="D996" s="16"/>
      <c r="E996" s="16"/>
      <c r="F996" s="16"/>
      <c r="G996" s="16"/>
      <c r="H996" s="16"/>
      <c r="I996" s="16"/>
      <c r="J996" s="16"/>
    </row>
    <row r="997" spans="1:10" ht="14.25">
      <c r="A997" s="16"/>
      <c r="B997" s="16"/>
      <c r="C997" s="16"/>
      <c r="D997" s="16"/>
      <c r="E997" s="16"/>
      <c r="F997" s="16"/>
      <c r="G997" s="16"/>
      <c r="H997" s="16"/>
      <c r="I997" s="16"/>
      <c r="J997" s="16"/>
    </row>
    <row r="998" spans="1:10" ht="14.25">
      <c r="A998" s="16"/>
      <c r="B998" s="16"/>
      <c r="C998" s="16"/>
      <c r="D998" s="16"/>
      <c r="E998" s="16"/>
      <c r="F998" s="16"/>
      <c r="G998" s="16"/>
      <c r="H998" s="16"/>
      <c r="I998" s="16"/>
      <c r="J998" s="16"/>
    </row>
    <row r="999" spans="1:10" ht="14.25">
      <c r="A999" s="16"/>
      <c r="B999" s="16"/>
      <c r="C999" s="16"/>
      <c r="D999" s="16"/>
      <c r="E999" s="16"/>
      <c r="F999" s="16"/>
      <c r="G999" s="16"/>
      <c r="H999" s="16"/>
      <c r="I999" s="16"/>
      <c r="J999" s="16"/>
    </row>
    <row r="1000" spans="1:10" ht="14.2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</row>
    <row r="1001" spans="1:10" ht="14.2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</row>
    <row r="1002" spans="1:10" ht="14.2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</row>
    <row r="1003" spans="1:10" ht="14.2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</row>
    <row r="1004" spans="1:10" ht="14.2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</row>
    <row r="1005" spans="1:10" ht="14.2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</row>
    <row r="1006" spans="1:10" ht="14.2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</row>
    <row r="1007" spans="1:10" ht="14.2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</row>
    <row r="1008" spans="1:10" ht="14.2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</row>
    <row r="1009" spans="1:10" ht="14.2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</row>
    <row r="1010" spans="1:10" ht="14.2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</row>
    <row r="1011" spans="1:10" ht="14.2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</row>
    <row r="1012" spans="1:10" ht="14.2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</row>
    <row r="1013" spans="1:10" ht="14.2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</row>
    <row r="1014" spans="1:10" ht="14.2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</row>
    <row r="1015" spans="1:10" ht="14.2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</row>
    <row r="1016" spans="1:10" ht="14.2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</row>
    <row r="1017" spans="1:10" ht="14.2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</row>
    <row r="1018" spans="1:10" ht="14.2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</row>
    <row r="1019" spans="1:10" ht="14.2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</row>
    <row r="1020" spans="1:10" ht="14.2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</row>
    <row r="1021" spans="1:10" ht="14.2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</row>
    <row r="1022" spans="1:10" ht="14.2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</row>
    <row r="1023" spans="1:10" ht="14.2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</row>
    <row r="1024" spans="1:10" ht="14.2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</row>
    <row r="1025" spans="1:10" ht="14.2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</row>
    <row r="1026" spans="1:10" ht="14.2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</row>
    <row r="1027" spans="1:10" ht="14.2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</row>
    <row r="1028" spans="1:10" ht="14.2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</row>
    <row r="1029" spans="1:10" ht="14.2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</row>
    <row r="1030" spans="1:10" ht="14.2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</row>
    <row r="1031" spans="1:10" ht="14.2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</row>
    <row r="1032" spans="1:10" ht="14.2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</row>
    <row r="1033" spans="1:10" ht="14.2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</row>
    <row r="1034" spans="1:10" ht="14.2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</row>
    <row r="1035" spans="1:10" ht="14.2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</row>
    <row r="1036" spans="1:10" ht="14.2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</row>
    <row r="1037" spans="1:10" ht="14.2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</row>
    <row r="1038" spans="1:10" ht="14.2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</row>
    <row r="1039" spans="1:10" ht="14.2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</row>
    <row r="1040" spans="1:10" ht="14.2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</row>
    <row r="1041" spans="1:10" ht="14.2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</row>
    <row r="1042" spans="1:10" ht="14.2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</row>
    <row r="1043" spans="1:10" ht="14.2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</row>
    <row r="1044" spans="1:10" ht="14.2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</row>
    <row r="1045" spans="1:10" ht="14.2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</row>
    <row r="1046" spans="1:10" ht="14.2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</row>
    <row r="1047" spans="1:10" ht="14.2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</row>
    <row r="1048" spans="1:10" ht="14.2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</row>
    <row r="1049" spans="1:10" ht="14.2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</row>
    <row r="1050" spans="1:10" ht="14.2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</row>
    <row r="1051" spans="1:10" ht="14.2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</row>
    <row r="1052" spans="1:10" ht="14.2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</row>
    <row r="1053" spans="1:10" ht="14.2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</row>
    <row r="1054" spans="1:10" ht="14.2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</row>
    <row r="1055" spans="1:10" ht="14.2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</row>
    <row r="1056" spans="1:10" ht="14.2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</row>
    <row r="1057" spans="1:10" ht="14.2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</row>
    <row r="1058" spans="1:10" ht="14.2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</row>
    <row r="1059" spans="1:10" ht="14.2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</row>
    <row r="1060" spans="1:10" ht="14.2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</row>
    <row r="1061" spans="1:10" ht="14.2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</row>
    <row r="1062" spans="1:10" ht="14.2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</row>
    <row r="1063" spans="1:10" ht="14.2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</row>
    <row r="1064" spans="1:10" ht="14.2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</row>
    <row r="1065" spans="1:10" ht="14.2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</row>
    <row r="1066" spans="1:10" ht="14.2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</row>
    <row r="1067" spans="1:10" ht="14.2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</row>
    <row r="1068" spans="1:10" ht="14.2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</row>
    <row r="1069" spans="1:10" ht="14.2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</row>
    <row r="1070" spans="1:10" ht="14.2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</row>
    <row r="1071" spans="1:10" ht="14.2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</row>
    <row r="1072" spans="1:10" ht="14.2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</row>
    <row r="1073" spans="1:10" ht="14.2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</row>
    <row r="1074" spans="1:10" ht="14.2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</row>
    <row r="1075" spans="1:10" ht="14.2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</row>
    <row r="1076" spans="1:10" ht="14.2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</row>
    <row r="1077" spans="1:10" ht="14.2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</row>
    <row r="1078" spans="1:10" ht="14.2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</row>
    <row r="1079" spans="1:10" ht="14.2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</row>
    <row r="1080" spans="1:10" ht="14.2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</row>
    <row r="1081" spans="1:10" ht="14.2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</row>
    <row r="1082" spans="1:10" ht="14.2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</row>
    <row r="1083" spans="1:10" ht="14.2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</row>
    <row r="1084" spans="1:10" ht="14.2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</row>
    <row r="1085" spans="1:10" ht="14.2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</row>
    <row r="1086" spans="1:10" ht="14.2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</row>
    <row r="1087" spans="1:10" ht="14.2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</row>
    <row r="1088" spans="1:10" ht="14.2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</row>
    <row r="1089" spans="1:10" ht="14.2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</row>
    <row r="1090" spans="1:10" ht="14.2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</row>
    <row r="1091" spans="1:10" ht="14.2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</row>
    <row r="1092" spans="1:10" ht="14.2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</row>
    <row r="1093" spans="1:10" ht="14.2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</row>
    <row r="1094" spans="1:10" ht="14.2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</row>
    <row r="1095" spans="1:10" ht="14.2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</row>
    <row r="1096" spans="1:10" ht="14.2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</row>
    <row r="1097" spans="1:10" ht="14.2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</row>
    <row r="1098" spans="1:10" ht="14.2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</row>
    <row r="1099" spans="1:10" ht="14.2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</row>
    <row r="1100" spans="1:10" ht="14.2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</row>
    <row r="1101" spans="1:10" ht="14.2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</row>
    <row r="1102" spans="1:10" ht="14.2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</row>
    <row r="1103" spans="1:10" ht="14.2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</row>
    <row r="1104" spans="1:10" ht="14.2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</row>
    <row r="1105" spans="1:10" ht="14.2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</row>
  </sheetData>
  <sheetProtection/>
  <mergeCells count="165">
    <mergeCell ref="M140:R140"/>
    <mergeCell ref="M142:R142"/>
    <mergeCell ref="M11:O11"/>
    <mergeCell ref="M17:O17"/>
    <mergeCell ref="M28:O28"/>
    <mergeCell ref="M64:S64"/>
    <mergeCell ref="M114:R114"/>
    <mergeCell ref="M132:R132"/>
    <mergeCell ref="M136:S136"/>
    <mergeCell ref="M44:R44"/>
    <mergeCell ref="A136:B136"/>
    <mergeCell ref="A42:B42"/>
    <mergeCell ref="A48:B48"/>
    <mergeCell ref="A54:B54"/>
    <mergeCell ref="A52:B52"/>
    <mergeCell ref="M137:R137"/>
    <mergeCell ref="M43:R43"/>
    <mergeCell ref="M48:R48"/>
    <mergeCell ref="M49:R49"/>
    <mergeCell ref="M101:R101"/>
    <mergeCell ref="A134:B134"/>
    <mergeCell ref="M134:R134"/>
    <mergeCell ref="A40:B40"/>
    <mergeCell ref="A41:B41"/>
    <mergeCell ref="A133:B133"/>
    <mergeCell ref="A124:B124"/>
    <mergeCell ref="M131:R131"/>
    <mergeCell ref="M100:R100"/>
    <mergeCell ref="B104:B105"/>
    <mergeCell ref="A69:B69"/>
    <mergeCell ref="A31:B31"/>
    <mergeCell ref="M141:S141"/>
    <mergeCell ref="A113:B113"/>
    <mergeCell ref="A135:B135"/>
    <mergeCell ref="A122:B122"/>
    <mergeCell ref="A100:B100"/>
    <mergeCell ref="A39:B39"/>
    <mergeCell ref="A132:B132"/>
    <mergeCell ref="A137:B137"/>
    <mergeCell ref="A139:B139"/>
    <mergeCell ref="A11:B11"/>
    <mergeCell ref="A8:B8"/>
    <mergeCell ref="A10:B10"/>
    <mergeCell ref="A13:B13"/>
    <mergeCell ref="A18:B18"/>
    <mergeCell ref="A108:B108"/>
    <mergeCell ref="A96:B96"/>
    <mergeCell ref="A30:B30"/>
    <mergeCell ref="A26:B26"/>
    <mergeCell ref="A23:B23"/>
    <mergeCell ref="J4:J5"/>
    <mergeCell ref="E4:I4"/>
    <mergeCell ref="A77:B77"/>
    <mergeCell ref="A85:B85"/>
    <mergeCell ref="A114:B114"/>
    <mergeCell ref="A15:B15"/>
    <mergeCell ref="C4:D4"/>
    <mergeCell ref="A4:A5"/>
    <mergeCell ref="B4:B5"/>
    <mergeCell ref="A12:B12"/>
    <mergeCell ref="A14:B14"/>
    <mergeCell ref="A20:B20"/>
    <mergeCell ref="A116:B116"/>
    <mergeCell ref="A125:B125"/>
    <mergeCell ref="A117:B117"/>
    <mergeCell ref="A17:B17"/>
    <mergeCell ref="A120:B120"/>
    <mergeCell ref="A119:B119"/>
    <mergeCell ref="A115:B115"/>
    <mergeCell ref="A22:B22"/>
    <mergeCell ref="A28:B28"/>
    <mergeCell ref="A142:B142"/>
    <mergeCell ref="B127:B128"/>
    <mergeCell ref="A138:B138"/>
    <mergeCell ref="A131:B131"/>
    <mergeCell ref="A141:B141"/>
    <mergeCell ref="A127:A128"/>
    <mergeCell ref="A130:B130"/>
    <mergeCell ref="A140:B140"/>
    <mergeCell ref="A51:B51"/>
    <mergeCell ref="A62:B62"/>
    <mergeCell ref="A68:B68"/>
    <mergeCell ref="A66:B66"/>
    <mergeCell ref="A19:B19"/>
    <mergeCell ref="A24:B24"/>
    <mergeCell ref="A25:B25"/>
    <mergeCell ref="A29:B29"/>
    <mergeCell ref="A21:B21"/>
    <mergeCell ref="A32:B32"/>
    <mergeCell ref="A43:B43"/>
    <mergeCell ref="B58:B59"/>
    <mergeCell ref="A55:B55"/>
    <mergeCell ref="A34:A35"/>
    <mergeCell ref="A38:B38"/>
    <mergeCell ref="A47:B47"/>
    <mergeCell ref="A53:B53"/>
    <mergeCell ref="A44:B44"/>
    <mergeCell ref="B34:B35"/>
    <mergeCell ref="A99:B99"/>
    <mergeCell ref="A88:B88"/>
    <mergeCell ref="A86:B86"/>
    <mergeCell ref="A93:B93"/>
    <mergeCell ref="A89:B89"/>
    <mergeCell ref="A49:B49"/>
    <mergeCell ref="A64:B64"/>
    <mergeCell ref="A67:B67"/>
    <mergeCell ref="A73:B73"/>
    <mergeCell ref="A71:B71"/>
    <mergeCell ref="A104:A105"/>
    <mergeCell ref="A101:B101"/>
    <mergeCell ref="C127:D127"/>
    <mergeCell ref="A58:A59"/>
    <mergeCell ref="A74:B74"/>
    <mergeCell ref="A75:B75"/>
    <mergeCell ref="A81:A82"/>
    <mergeCell ref="A78:B78"/>
    <mergeCell ref="A65:B65"/>
    <mergeCell ref="A110:B110"/>
    <mergeCell ref="A98:B98"/>
    <mergeCell ref="A91:B91"/>
    <mergeCell ref="A97:B97"/>
    <mergeCell ref="A87:B87"/>
    <mergeCell ref="A95:B95"/>
    <mergeCell ref="B81:B82"/>
    <mergeCell ref="A94:B94"/>
    <mergeCell ref="J127:J128"/>
    <mergeCell ref="A76:B76"/>
    <mergeCell ref="C104:D104"/>
    <mergeCell ref="E104:I104"/>
    <mergeCell ref="J104:J105"/>
    <mergeCell ref="A90:B90"/>
    <mergeCell ref="A111:B111"/>
    <mergeCell ref="A109:B109"/>
    <mergeCell ref="J81:J82"/>
    <mergeCell ref="C81:D81"/>
    <mergeCell ref="K127:L127"/>
    <mergeCell ref="K104:L104"/>
    <mergeCell ref="J58:J59"/>
    <mergeCell ref="E81:I81"/>
    <mergeCell ref="M98:R98"/>
    <mergeCell ref="M125:S125"/>
    <mergeCell ref="M78:R78"/>
    <mergeCell ref="M86:R86"/>
    <mergeCell ref="M99:R99"/>
    <mergeCell ref="E127:I127"/>
    <mergeCell ref="V85:AA91"/>
    <mergeCell ref="K4:L4"/>
    <mergeCell ref="K34:L34"/>
    <mergeCell ref="K58:L58"/>
    <mergeCell ref="K81:L81"/>
    <mergeCell ref="M20:R20"/>
    <mergeCell ref="M88:S88"/>
    <mergeCell ref="M65:S65"/>
    <mergeCell ref="M67:S67"/>
    <mergeCell ref="M38:R38"/>
    <mergeCell ref="M135:S135"/>
    <mergeCell ref="A1:L1"/>
    <mergeCell ref="A2:L2"/>
    <mergeCell ref="A3:L3"/>
    <mergeCell ref="E34:I34"/>
    <mergeCell ref="J34:J35"/>
    <mergeCell ref="C58:D58"/>
    <mergeCell ref="E58:I58"/>
    <mergeCell ref="C34:D34"/>
    <mergeCell ref="A45:B4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425"/>
  <sheetViews>
    <sheetView tabSelected="1" zoomScalePageLayoutView="0" workbookViewId="0" topLeftCell="A46">
      <selection activeCell="E11" sqref="E11"/>
    </sheetView>
  </sheetViews>
  <sheetFormatPr defaultColWidth="9.140625" defaultRowHeight="15"/>
  <cols>
    <col min="1" max="1" width="3.7109375" style="0" customWidth="1"/>
    <col min="2" max="2" width="37.8515625" style="0" customWidth="1"/>
    <col min="3" max="4" width="9.57421875" style="0" customWidth="1"/>
    <col min="5" max="7" width="9.140625" style="0" customWidth="1"/>
    <col min="8" max="8" width="9.421875" style="0" customWidth="1"/>
    <col min="9" max="9" width="10.7109375" style="0" customWidth="1"/>
    <col min="10" max="10" width="4.57421875" style="0" customWidth="1"/>
    <col min="11" max="11" width="9.28125" style="0" customWidth="1"/>
    <col min="12" max="12" width="9.00390625" style="0" customWidth="1"/>
  </cols>
  <sheetData>
    <row r="1" spans="1:18" ht="15" thickBot="1">
      <c r="A1" s="539" t="s">
        <v>30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242"/>
      <c r="N1" s="242"/>
      <c r="O1" s="242"/>
      <c r="P1" s="242"/>
      <c r="Q1" s="242"/>
      <c r="R1" s="242"/>
    </row>
    <row r="2" spans="1:18" ht="29.25" customHeight="1" thickBot="1">
      <c r="A2" s="579" t="s">
        <v>352</v>
      </c>
      <c r="B2" s="578" t="s">
        <v>1</v>
      </c>
      <c r="C2" s="542" t="s">
        <v>415</v>
      </c>
      <c r="D2" s="542"/>
      <c r="E2" s="540" t="s">
        <v>477</v>
      </c>
      <c r="F2" s="540"/>
      <c r="G2" s="540"/>
      <c r="H2" s="540"/>
      <c r="I2" s="540"/>
      <c r="J2" s="541" t="s">
        <v>2</v>
      </c>
      <c r="K2" s="542" t="s">
        <v>416</v>
      </c>
      <c r="L2" s="542"/>
      <c r="M2" s="242"/>
      <c r="N2" s="242"/>
      <c r="O2" s="242"/>
      <c r="P2" s="242"/>
      <c r="Q2" s="242"/>
      <c r="R2" s="242"/>
    </row>
    <row r="3" spans="1:18" ht="69.75" customHeight="1" thickBot="1">
      <c r="A3" s="579"/>
      <c r="B3" s="578"/>
      <c r="C3" s="421" t="s">
        <v>413</v>
      </c>
      <c r="D3" s="422" t="s">
        <v>414</v>
      </c>
      <c r="E3" s="423" t="s">
        <v>94</v>
      </c>
      <c r="F3" s="423" t="s">
        <v>101</v>
      </c>
      <c r="G3" s="423" t="s">
        <v>95</v>
      </c>
      <c r="H3" s="423" t="s">
        <v>100</v>
      </c>
      <c r="I3" s="421" t="s">
        <v>294</v>
      </c>
      <c r="J3" s="541"/>
      <c r="K3" s="424" t="s">
        <v>380</v>
      </c>
      <c r="L3" s="425" t="s">
        <v>412</v>
      </c>
      <c r="M3" s="242"/>
      <c r="N3" s="242"/>
      <c r="O3" s="242"/>
      <c r="P3" s="242"/>
      <c r="Q3" s="242"/>
      <c r="R3" s="242"/>
    </row>
    <row r="4" spans="1:18" ht="13.5" customHeight="1" thickBot="1">
      <c r="A4" s="426">
        <v>1</v>
      </c>
      <c r="B4" s="426">
        <v>2</v>
      </c>
      <c r="C4" s="427">
        <v>3</v>
      </c>
      <c r="D4" s="426">
        <v>4</v>
      </c>
      <c r="E4" s="426">
        <v>5</v>
      </c>
      <c r="F4" s="426">
        <v>6</v>
      </c>
      <c r="G4" s="426">
        <v>7</v>
      </c>
      <c r="H4" s="426">
        <v>8</v>
      </c>
      <c r="I4" s="427">
        <v>9</v>
      </c>
      <c r="J4" s="426" t="s">
        <v>295</v>
      </c>
      <c r="K4" s="427">
        <v>11</v>
      </c>
      <c r="L4" s="427">
        <v>12</v>
      </c>
      <c r="M4" s="242"/>
      <c r="N4" s="242"/>
      <c r="O4" s="242"/>
      <c r="P4" s="242"/>
      <c r="Q4" s="242"/>
      <c r="R4" s="242"/>
    </row>
    <row r="5" spans="5:18" ht="5.25" customHeight="1" thickBot="1">
      <c r="E5" s="304"/>
      <c r="F5" s="304"/>
      <c r="G5" s="304"/>
      <c r="H5" s="304"/>
      <c r="I5" s="304"/>
      <c r="J5" s="304"/>
      <c r="K5" s="242"/>
      <c r="L5" s="242"/>
      <c r="M5" s="242"/>
      <c r="N5" s="242"/>
      <c r="O5" s="242"/>
      <c r="P5" s="242"/>
      <c r="Q5" s="242"/>
      <c r="R5" s="242"/>
    </row>
    <row r="6" spans="1:18" ht="15" thickBot="1">
      <c r="A6" s="604" t="s">
        <v>391</v>
      </c>
      <c r="B6" s="604"/>
      <c r="C6" s="471">
        <f aca="true" t="shared" si="0" ref="C6:I6">SUM(C8+C11+C112+C165+C189+C201)</f>
        <v>6931250</v>
      </c>
      <c r="D6" s="471">
        <f t="shared" si="0"/>
        <v>2606671.83</v>
      </c>
      <c r="E6" s="471">
        <f t="shared" si="0"/>
        <v>5477110</v>
      </c>
      <c r="F6" s="471">
        <f t="shared" si="0"/>
        <v>501000</v>
      </c>
      <c r="G6" s="471">
        <f t="shared" si="0"/>
        <v>1590720</v>
      </c>
      <c r="H6" s="471">
        <f t="shared" si="0"/>
        <v>3000</v>
      </c>
      <c r="I6" s="471">
        <f t="shared" si="0"/>
        <v>7571830</v>
      </c>
      <c r="J6" s="475">
        <f>SUM(I6/C6)*100</f>
        <v>109.241911632101</v>
      </c>
      <c r="K6" s="471">
        <f>SUM(K8+K11+K112+K165+K189+K201)</f>
        <v>7063830</v>
      </c>
      <c r="L6" s="471">
        <f>SUM(L8+L11+L112+L165+L189+L201)</f>
        <v>7259730</v>
      </c>
      <c r="M6" s="242"/>
      <c r="N6" s="242"/>
      <c r="O6" s="242"/>
      <c r="P6" s="242"/>
      <c r="Q6" s="242"/>
      <c r="R6" s="242"/>
    </row>
    <row r="7" spans="3:18" ht="4.5" customHeight="1" thickBot="1">
      <c r="C7" s="23"/>
      <c r="D7" s="23"/>
      <c r="E7" s="357"/>
      <c r="F7" s="357"/>
      <c r="G7" s="357"/>
      <c r="H7" s="357"/>
      <c r="I7" s="358"/>
      <c r="J7" s="359"/>
      <c r="K7" s="23"/>
      <c r="L7" s="23"/>
      <c r="M7" s="242"/>
      <c r="N7" s="242"/>
      <c r="O7" s="242"/>
      <c r="P7" s="242"/>
      <c r="Q7" s="242"/>
      <c r="R7" s="242"/>
    </row>
    <row r="8" spans="1:18" ht="14.25">
      <c r="A8" s="692" t="s">
        <v>108</v>
      </c>
      <c r="B8" s="693"/>
      <c r="C8" s="476">
        <f>SUM(C9)</f>
        <v>40000</v>
      </c>
      <c r="D8" s="476">
        <f aca="true" t="shared" si="1" ref="D8:I8">SUM(D9)</f>
        <v>19720</v>
      </c>
      <c r="E8" s="476">
        <f t="shared" si="1"/>
        <v>35000</v>
      </c>
      <c r="F8" s="476">
        <f t="shared" si="1"/>
        <v>0</v>
      </c>
      <c r="G8" s="476">
        <f t="shared" si="1"/>
        <v>0</v>
      </c>
      <c r="H8" s="476">
        <f t="shared" si="1"/>
        <v>0</v>
      </c>
      <c r="I8" s="476">
        <f t="shared" si="1"/>
        <v>35000</v>
      </c>
      <c r="J8" s="477">
        <f>SUM(I8/C8)*100</f>
        <v>87.5</v>
      </c>
      <c r="K8" s="476">
        <f>SUM(K9)</f>
        <v>35000</v>
      </c>
      <c r="L8" s="476">
        <f>SUM(L9)</f>
        <v>35000</v>
      </c>
      <c r="M8" s="242"/>
      <c r="N8" s="242"/>
      <c r="O8" s="242"/>
      <c r="P8" s="242"/>
      <c r="Q8" s="242"/>
      <c r="R8" s="242"/>
    </row>
    <row r="9" spans="1:18" ht="14.25">
      <c r="A9" s="574" t="s">
        <v>93</v>
      </c>
      <c r="B9" s="575"/>
      <c r="C9" s="130">
        <v>40000</v>
      </c>
      <c r="D9" s="163">
        <v>19720</v>
      </c>
      <c r="E9" s="450">
        <v>35000</v>
      </c>
      <c r="F9" s="325">
        <v>0</v>
      </c>
      <c r="G9" s="325">
        <v>0</v>
      </c>
      <c r="H9" s="325">
        <v>0</v>
      </c>
      <c r="I9" s="360">
        <v>35000</v>
      </c>
      <c r="J9" s="311">
        <f>SUM(I9/C9)*100</f>
        <v>87.5</v>
      </c>
      <c r="K9" s="130">
        <v>35000</v>
      </c>
      <c r="L9" s="130">
        <v>35000</v>
      </c>
      <c r="M9" s="242"/>
      <c r="N9" s="242"/>
      <c r="O9" s="242"/>
      <c r="P9" s="242"/>
      <c r="Q9" s="242"/>
      <c r="R9" s="242"/>
    </row>
    <row r="10" spans="3:18" ht="6" customHeight="1" thickBot="1">
      <c r="C10" s="23"/>
      <c r="D10" s="23"/>
      <c r="E10" s="357"/>
      <c r="F10" s="357"/>
      <c r="G10" s="357"/>
      <c r="H10" s="357"/>
      <c r="I10" s="358"/>
      <c r="J10" s="359"/>
      <c r="K10" s="23"/>
      <c r="L10" s="23"/>
      <c r="M10" s="242"/>
      <c r="N10" s="242"/>
      <c r="O10" s="242"/>
      <c r="P10" s="242"/>
      <c r="Q10" s="242"/>
      <c r="R10" s="242"/>
    </row>
    <row r="11" spans="1:18" ht="15" thickBot="1">
      <c r="A11" s="723" t="s">
        <v>109</v>
      </c>
      <c r="B11" s="724"/>
      <c r="C11" s="487">
        <f aca="true" t="shared" si="2" ref="C11:I11">SUM(C13+C36+C41)</f>
        <v>3602850</v>
      </c>
      <c r="D11" s="487">
        <f t="shared" si="2"/>
        <v>1464630.6099999999</v>
      </c>
      <c r="E11" s="482">
        <f t="shared" si="2"/>
        <v>3300610</v>
      </c>
      <c r="F11" s="488">
        <f t="shared" si="2"/>
        <v>52500</v>
      </c>
      <c r="G11" s="488">
        <f t="shared" si="2"/>
        <v>39690</v>
      </c>
      <c r="H11" s="488">
        <f t="shared" si="2"/>
        <v>3000</v>
      </c>
      <c r="I11" s="487">
        <f t="shared" si="2"/>
        <v>3395800</v>
      </c>
      <c r="J11" s="495">
        <f>SUM(I11/C11)*100</f>
        <v>94.25316069222977</v>
      </c>
      <c r="K11" s="487">
        <f>SUM(K13+K36+K41)</f>
        <v>3424050</v>
      </c>
      <c r="L11" s="496">
        <f>SUM(L13+L36+L41)</f>
        <v>3477150</v>
      </c>
      <c r="M11" s="242"/>
      <c r="N11" s="242"/>
      <c r="O11" s="242"/>
      <c r="P11" s="242"/>
      <c r="Q11" s="242"/>
      <c r="R11" s="242"/>
    </row>
    <row r="12" spans="3:12" s="16" customFormat="1" ht="5.25" customHeight="1" thickBot="1">
      <c r="C12" s="509"/>
      <c r="D12" s="509"/>
      <c r="E12" s="510"/>
      <c r="F12" s="510"/>
      <c r="G12" s="510"/>
      <c r="H12" s="510"/>
      <c r="I12" s="511"/>
      <c r="J12" s="512"/>
      <c r="K12" s="509"/>
      <c r="L12" s="509"/>
    </row>
    <row r="13" spans="1:18" ht="27" customHeight="1" thickBot="1">
      <c r="A13" s="719" t="s">
        <v>110</v>
      </c>
      <c r="B13" s="720"/>
      <c r="C13" s="170">
        <f aca="true" t="shared" si="3" ref="C13:I13">SUM(C15+C19)</f>
        <v>1803350</v>
      </c>
      <c r="D13" s="170">
        <f t="shared" si="3"/>
        <v>855143.4299999999</v>
      </c>
      <c r="E13" s="482">
        <f t="shared" si="3"/>
        <v>1924750</v>
      </c>
      <c r="F13" s="478">
        <f t="shared" si="3"/>
        <v>0</v>
      </c>
      <c r="G13" s="478">
        <f t="shared" si="3"/>
        <v>0</v>
      </c>
      <c r="H13" s="478">
        <f t="shared" si="3"/>
        <v>2750</v>
      </c>
      <c r="I13" s="170">
        <f t="shared" si="3"/>
        <v>1927500</v>
      </c>
      <c r="J13" s="479">
        <f>SUM(I13/C13)*100</f>
        <v>106.88440957107605</v>
      </c>
      <c r="K13" s="170">
        <f>SUM(K15+K19)</f>
        <v>2021500</v>
      </c>
      <c r="L13" s="278">
        <f>SUM(L15+L19)</f>
        <v>2034000</v>
      </c>
      <c r="M13" s="242"/>
      <c r="N13" s="242"/>
      <c r="O13" s="242"/>
      <c r="P13" s="242"/>
      <c r="Q13" s="242"/>
      <c r="R13" s="242"/>
    </row>
    <row r="14" spans="3:18" ht="9" customHeight="1" thickBot="1">
      <c r="C14" s="23"/>
      <c r="D14" s="23"/>
      <c r="E14" s="357"/>
      <c r="F14" s="357"/>
      <c r="G14" s="357"/>
      <c r="H14" s="357"/>
      <c r="I14" s="358"/>
      <c r="J14" s="359"/>
      <c r="K14" s="23"/>
      <c r="L14" s="23"/>
      <c r="M14" s="242"/>
      <c r="N14" s="242"/>
      <c r="O14" s="242"/>
      <c r="P14" s="242"/>
      <c r="Q14" s="242"/>
      <c r="R14" s="242"/>
    </row>
    <row r="15" spans="1:18" ht="14.25">
      <c r="A15" s="694" t="s">
        <v>111</v>
      </c>
      <c r="B15" s="696"/>
      <c r="C15" s="169">
        <f aca="true" t="shared" si="4" ref="C15:L15">SUM(C16)</f>
        <v>1511200</v>
      </c>
      <c r="D15" s="27">
        <f t="shared" si="4"/>
        <v>745814</v>
      </c>
      <c r="E15" s="480">
        <f t="shared" si="4"/>
        <v>1632250</v>
      </c>
      <c r="F15" s="480">
        <f t="shared" si="4"/>
        <v>0</v>
      </c>
      <c r="G15" s="480">
        <f t="shared" si="4"/>
        <v>0</v>
      </c>
      <c r="H15" s="480">
        <f t="shared" si="4"/>
        <v>2750</v>
      </c>
      <c r="I15" s="169">
        <f t="shared" si="4"/>
        <v>1635000</v>
      </c>
      <c r="J15" s="435">
        <f>SUM(I15/C15)*100</f>
        <v>108.19216516675489</v>
      </c>
      <c r="K15" s="169">
        <f t="shared" si="4"/>
        <v>1720000</v>
      </c>
      <c r="L15" s="206">
        <f t="shared" si="4"/>
        <v>1730000</v>
      </c>
      <c r="M15" s="242"/>
      <c r="N15" s="242"/>
      <c r="O15" s="242"/>
      <c r="P15" s="242"/>
      <c r="Q15" s="242"/>
      <c r="R15" s="242"/>
    </row>
    <row r="16" spans="1:18" s="7" customFormat="1" ht="24" customHeight="1" thickBot="1">
      <c r="A16" s="721" t="s">
        <v>349</v>
      </c>
      <c r="B16" s="722"/>
      <c r="C16" s="131">
        <v>1511200</v>
      </c>
      <c r="D16" s="131">
        <v>745814</v>
      </c>
      <c r="E16" s="490">
        <v>1632250</v>
      </c>
      <c r="F16" s="362">
        <v>0</v>
      </c>
      <c r="G16" s="362">
        <v>0</v>
      </c>
      <c r="H16" s="490">
        <v>2750</v>
      </c>
      <c r="I16" s="361">
        <v>1635000</v>
      </c>
      <c r="J16" s="494">
        <f>SUM(I16/C16)*100</f>
        <v>108.19216516675489</v>
      </c>
      <c r="K16" s="131">
        <v>1720000</v>
      </c>
      <c r="L16" s="279">
        <v>1730000</v>
      </c>
      <c r="M16" s="680"/>
      <c r="N16" s="681"/>
      <c r="O16" s="681"/>
      <c r="P16" s="681"/>
      <c r="Q16" s="681"/>
      <c r="R16" s="681"/>
    </row>
    <row r="17" spans="1:18" ht="6" customHeight="1" thickBot="1">
      <c r="A17" s="4"/>
      <c r="B17" s="4"/>
      <c r="C17" s="168"/>
      <c r="D17" s="24"/>
      <c r="E17" s="363"/>
      <c r="F17" s="363"/>
      <c r="G17" s="363"/>
      <c r="H17" s="363"/>
      <c r="I17" s="336"/>
      <c r="J17" s="364"/>
      <c r="K17" s="168"/>
      <c r="L17" s="24"/>
      <c r="M17" s="242"/>
      <c r="N17" s="242"/>
      <c r="O17" s="242"/>
      <c r="P17" s="242"/>
      <c r="Q17" s="242"/>
      <c r="R17" s="242"/>
    </row>
    <row r="18" spans="1:18" ht="15.75" customHeight="1" hidden="1" thickBot="1">
      <c r="A18" s="4"/>
      <c r="B18" s="4"/>
      <c r="C18" s="168"/>
      <c r="D18" s="24"/>
      <c r="E18" s="363"/>
      <c r="F18" s="363"/>
      <c r="G18" s="363"/>
      <c r="H18" s="363"/>
      <c r="I18" s="336"/>
      <c r="J18" s="364"/>
      <c r="K18" s="168"/>
      <c r="L18" s="24"/>
      <c r="M18" s="242"/>
      <c r="N18" s="242"/>
      <c r="O18" s="242"/>
      <c r="P18" s="242"/>
      <c r="Q18" s="242"/>
      <c r="R18" s="242"/>
    </row>
    <row r="19" spans="1:18" ht="14.25">
      <c r="A19" s="694" t="s">
        <v>112</v>
      </c>
      <c r="B19" s="696"/>
      <c r="C19" s="169">
        <f>SUM(C20:C28)</f>
        <v>292150</v>
      </c>
      <c r="D19" s="169">
        <f aca="true" t="shared" si="5" ref="D19:I19">SUM(D20:D28)</f>
        <v>109329.43</v>
      </c>
      <c r="E19" s="169">
        <f t="shared" si="5"/>
        <v>292500</v>
      </c>
      <c r="F19" s="169">
        <f t="shared" si="5"/>
        <v>0</v>
      </c>
      <c r="G19" s="169">
        <f t="shared" si="5"/>
        <v>0</v>
      </c>
      <c r="H19" s="169">
        <f t="shared" si="5"/>
        <v>0</v>
      </c>
      <c r="I19" s="169">
        <f t="shared" si="5"/>
        <v>292500</v>
      </c>
      <c r="J19" s="481">
        <f>SUM(I19/C19)*100</f>
        <v>100.11980147184664</v>
      </c>
      <c r="K19" s="169">
        <f>SUM(K20:K28)</f>
        <v>301500</v>
      </c>
      <c r="L19" s="169">
        <f>SUM(L20:L28)</f>
        <v>304000</v>
      </c>
      <c r="M19" s="242"/>
      <c r="N19" s="242"/>
      <c r="O19" s="242"/>
      <c r="P19" s="242"/>
      <c r="Q19" s="242"/>
      <c r="R19" s="242"/>
    </row>
    <row r="20" spans="1:18" ht="14.25">
      <c r="A20" s="605" t="s">
        <v>113</v>
      </c>
      <c r="B20" s="606"/>
      <c r="C20" s="163">
        <v>47500</v>
      </c>
      <c r="D20" s="163">
        <v>22285</v>
      </c>
      <c r="E20" s="450">
        <v>47500</v>
      </c>
      <c r="F20" s="325">
        <v>0</v>
      </c>
      <c r="G20" s="325">
        <v>0</v>
      </c>
      <c r="H20" s="325">
        <v>0</v>
      </c>
      <c r="I20" s="360">
        <v>47500</v>
      </c>
      <c r="J20" s="311">
        <f>SUM(I20/C20)*100</f>
        <v>100</v>
      </c>
      <c r="K20" s="163">
        <v>47500</v>
      </c>
      <c r="L20" s="276">
        <v>47500</v>
      </c>
      <c r="M20" s="383"/>
      <c r="N20" s="74"/>
      <c r="O20" s="74"/>
      <c r="P20" s="74"/>
      <c r="Q20" s="74"/>
      <c r="R20" s="74"/>
    </row>
    <row r="21" spans="1:28" ht="14.25">
      <c r="A21" s="605" t="s">
        <v>114</v>
      </c>
      <c r="B21" s="606"/>
      <c r="C21" s="130">
        <v>158000</v>
      </c>
      <c r="D21" s="163">
        <v>77866.43</v>
      </c>
      <c r="E21" s="450">
        <v>158000</v>
      </c>
      <c r="F21" s="325">
        <v>0</v>
      </c>
      <c r="G21" s="325">
        <v>0</v>
      </c>
      <c r="H21" s="325">
        <v>0</v>
      </c>
      <c r="I21" s="360">
        <v>158000</v>
      </c>
      <c r="J21" s="311">
        <f aca="true" t="shared" si="6" ref="J21:J27">SUM(I21/C21)*100</f>
        <v>100</v>
      </c>
      <c r="K21" s="130">
        <v>160000</v>
      </c>
      <c r="L21" s="276">
        <v>160000</v>
      </c>
      <c r="M21" s="383"/>
      <c r="N21" s="74"/>
      <c r="O21" s="74"/>
      <c r="P21" s="74"/>
      <c r="Q21" s="74"/>
      <c r="R21" s="74"/>
      <c r="V21" s="686"/>
      <c r="W21" s="687"/>
      <c r="X21" s="687"/>
      <c r="Y21" s="687"/>
      <c r="Z21" s="687"/>
      <c r="AA21" s="687"/>
      <c r="AB21" s="687"/>
    </row>
    <row r="22" spans="1:28" ht="14.25">
      <c r="A22" s="605" t="s">
        <v>115</v>
      </c>
      <c r="B22" s="606"/>
      <c r="C22" s="163">
        <v>38500</v>
      </c>
      <c r="D22" s="163">
        <v>0</v>
      </c>
      <c r="E22" s="450">
        <v>40000</v>
      </c>
      <c r="F22" s="325">
        <v>0</v>
      </c>
      <c r="G22" s="325">
        <v>0</v>
      </c>
      <c r="H22" s="325">
        <v>0</v>
      </c>
      <c r="I22" s="360">
        <v>40000</v>
      </c>
      <c r="J22" s="311">
        <f t="shared" si="6"/>
        <v>103.89610389610388</v>
      </c>
      <c r="K22" s="163">
        <v>42500</v>
      </c>
      <c r="L22" s="276">
        <v>45000</v>
      </c>
      <c r="M22" s="383"/>
      <c r="N22" s="74"/>
      <c r="O22" s="74"/>
      <c r="P22" s="74"/>
      <c r="Q22" s="74"/>
      <c r="R22" s="74"/>
      <c r="V22" s="684"/>
      <c r="W22" s="685"/>
      <c r="X22" s="685"/>
      <c r="Y22" s="685"/>
      <c r="Z22" s="685"/>
      <c r="AA22" s="685"/>
      <c r="AB22" s="685"/>
    </row>
    <row r="23" spans="1:18" ht="14.25">
      <c r="A23" s="605" t="s">
        <v>116</v>
      </c>
      <c r="B23" s="606"/>
      <c r="C23" s="163">
        <v>5500</v>
      </c>
      <c r="D23" s="163">
        <v>0</v>
      </c>
      <c r="E23" s="450">
        <v>5500</v>
      </c>
      <c r="F23" s="325">
        <v>0</v>
      </c>
      <c r="G23" s="325">
        <v>0</v>
      </c>
      <c r="H23" s="325">
        <v>0</v>
      </c>
      <c r="I23" s="360">
        <v>5500</v>
      </c>
      <c r="J23" s="311">
        <f t="shared" si="6"/>
        <v>100</v>
      </c>
      <c r="K23" s="163">
        <v>10000</v>
      </c>
      <c r="L23" s="276">
        <v>10000</v>
      </c>
      <c r="M23" s="383"/>
      <c r="N23" s="74"/>
      <c r="O23" s="74"/>
      <c r="P23" s="74"/>
      <c r="Q23" s="74"/>
      <c r="R23" s="74"/>
    </row>
    <row r="24" spans="1:18" ht="23.25" customHeight="1">
      <c r="A24" s="564" t="s">
        <v>117</v>
      </c>
      <c r="B24" s="565"/>
      <c r="C24" s="163">
        <v>21500</v>
      </c>
      <c r="D24" s="163">
        <v>0</v>
      </c>
      <c r="E24" s="450">
        <v>20000</v>
      </c>
      <c r="F24" s="325">
        <v>0</v>
      </c>
      <c r="G24" s="325">
        <v>0</v>
      </c>
      <c r="H24" s="325">
        <v>0</v>
      </c>
      <c r="I24" s="360">
        <v>20000</v>
      </c>
      <c r="J24" s="311">
        <f t="shared" si="6"/>
        <v>93.02325581395348</v>
      </c>
      <c r="K24" s="163">
        <v>20000</v>
      </c>
      <c r="L24" s="276">
        <v>20000</v>
      </c>
      <c r="M24" s="666"/>
      <c r="N24" s="667"/>
      <c r="O24" s="667"/>
      <c r="P24" s="667"/>
      <c r="Q24" s="667"/>
      <c r="R24" s="667"/>
    </row>
    <row r="25" spans="1:18" ht="15" customHeight="1">
      <c r="A25" s="564" t="s">
        <v>118</v>
      </c>
      <c r="B25" s="565"/>
      <c r="C25" s="163">
        <v>7500</v>
      </c>
      <c r="D25" s="163">
        <v>2716</v>
      </c>
      <c r="E25" s="450">
        <v>7500</v>
      </c>
      <c r="F25" s="325">
        <v>0</v>
      </c>
      <c r="G25" s="325">
        <v>0</v>
      </c>
      <c r="H25" s="325">
        <v>0</v>
      </c>
      <c r="I25" s="360">
        <v>7500</v>
      </c>
      <c r="J25" s="311">
        <f t="shared" si="6"/>
        <v>100</v>
      </c>
      <c r="K25" s="163">
        <v>7500</v>
      </c>
      <c r="L25" s="276">
        <v>7500</v>
      </c>
      <c r="M25" s="383"/>
      <c r="N25" s="74"/>
      <c r="O25" s="74"/>
      <c r="P25" s="74"/>
      <c r="Q25" s="74"/>
      <c r="R25" s="74"/>
    </row>
    <row r="26" spans="1:18" ht="14.25">
      <c r="A26" s="564" t="s">
        <v>119</v>
      </c>
      <c r="B26" s="565"/>
      <c r="C26" s="163">
        <v>900</v>
      </c>
      <c r="D26" s="163">
        <v>895</v>
      </c>
      <c r="E26" s="450">
        <v>1000</v>
      </c>
      <c r="F26" s="325">
        <v>0</v>
      </c>
      <c r="G26" s="325">
        <v>0</v>
      </c>
      <c r="H26" s="325">
        <v>0</v>
      </c>
      <c r="I26" s="360">
        <v>1000</v>
      </c>
      <c r="J26" s="311">
        <f t="shared" si="6"/>
        <v>111.11111111111111</v>
      </c>
      <c r="K26" s="163">
        <v>1000</v>
      </c>
      <c r="L26" s="276">
        <v>1000</v>
      </c>
      <c r="M26" s="383"/>
      <c r="N26" s="74"/>
      <c r="O26" s="74"/>
      <c r="P26" s="74"/>
      <c r="Q26" s="74"/>
      <c r="R26" s="74"/>
    </row>
    <row r="27" spans="1:18" ht="14.25">
      <c r="A27" s="564" t="s">
        <v>120</v>
      </c>
      <c r="B27" s="565"/>
      <c r="C27" s="163">
        <v>7000</v>
      </c>
      <c r="D27" s="163">
        <v>2840</v>
      </c>
      <c r="E27" s="450">
        <v>7000</v>
      </c>
      <c r="F27" s="325">
        <v>0</v>
      </c>
      <c r="G27" s="325">
        <v>0</v>
      </c>
      <c r="H27" s="325">
        <v>0</v>
      </c>
      <c r="I27" s="360">
        <v>7000</v>
      </c>
      <c r="J27" s="311">
        <f t="shared" si="6"/>
        <v>100</v>
      </c>
      <c r="K27" s="163">
        <v>7000</v>
      </c>
      <c r="L27" s="276">
        <v>7000</v>
      </c>
      <c r="M27" s="383"/>
      <c r="N27" s="74"/>
      <c r="O27" s="74"/>
      <c r="P27" s="74"/>
      <c r="Q27" s="74"/>
      <c r="R27" s="74"/>
    </row>
    <row r="28" spans="1:18" ht="15.75" customHeight="1" thickBot="1">
      <c r="A28" s="580" t="s">
        <v>121</v>
      </c>
      <c r="B28" s="581"/>
      <c r="C28" s="162">
        <v>5750</v>
      </c>
      <c r="D28" s="162">
        <v>2727</v>
      </c>
      <c r="E28" s="449">
        <v>6000</v>
      </c>
      <c r="F28" s="321">
        <v>0</v>
      </c>
      <c r="G28" s="321">
        <v>0</v>
      </c>
      <c r="H28" s="321">
        <v>0</v>
      </c>
      <c r="I28" s="361">
        <v>6000</v>
      </c>
      <c r="J28" s="315">
        <f>J27</f>
        <v>100</v>
      </c>
      <c r="K28" s="162">
        <v>6000</v>
      </c>
      <c r="L28" s="277">
        <v>6000</v>
      </c>
      <c r="M28" s="383"/>
      <c r="N28" s="74"/>
      <c r="O28" s="74"/>
      <c r="P28" s="74"/>
      <c r="Q28" s="74"/>
      <c r="R28" s="74"/>
    </row>
    <row r="29" spans="1:18" s="242" customFormat="1" ht="15.75" customHeight="1">
      <c r="A29" s="9"/>
      <c r="B29" s="9"/>
      <c r="C29" s="168"/>
      <c r="D29" s="168"/>
      <c r="E29" s="294"/>
      <c r="F29" s="335"/>
      <c r="G29" s="335"/>
      <c r="H29" s="335"/>
      <c r="I29" s="336"/>
      <c r="J29" s="370"/>
      <c r="K29" s="168"/>
      <c r="L29" s="168"/>
      <c r="M29" s="400"/>
      <c r="N29" s="74"/>
      <c r="O29" s="74"/>
      <c r="P29" s="74"/>
      <c r="Q29" s="74"/>
      <c r="R29" s="74"/>
    </row>
    <row r="30" spans="1:18" s="242" customFormat="1" ht="15.75" customHeight="1">
      <c r="A30" s="9"/>
      <c r="B30" s="9"/>
      <c r="C30" s="168"/>
      <c r="D30" s="168"/>
      <c r="E30" s="294"/>
      <c r="F30" s="335"/>
      <c r="G30" s="335"/>
      <c r="H30" s="335"/>
      <c r="I30" s="336"/>
      <c r="J30" s="370"/>
      <c r="K30" s="168"/>
      <c r="L30" s="168"/>
      <c r="M30" s="400"/>
      <c r="N30" s="74"/>
      <c r="O30" s="74"/>
      <c r="P30" s="74"/>
      <c r="Q30" s="74"/>
      <c r="R30" s="74"/>
    </row>
    <row r="31" spans="1:10" s="16" customFormat="1" ht="18.75" customHeight="1" thickBot="1">
      <c r="A31" s="9"/>
      <c r="B31" s="9"/>
      <c r="C31" s="5"/>
      <c r="D31" s="5"/>
      <c r="E31" s="5"/>
      <c r="F31" s="5"/>
      <c r="G31" s="5"/>
      <c r="H31" s="5"/>
      <c r="I31" s="5"/>
      <c r="J31" s="5"/>
    </row>
    <row r="32" spans="1:18" ht="28.5" customHeight="1" thickBot="1">
      <c r="A32" s="579" t="s">
        <v>352</v>
      </c>
      <c r="B32" s="578" t="s">
        <v>1</v>
      </c>
      <c r="C32" s="542" t="s">
        <v>415</v>
      </c>
      <c r="D32" s="542"/>
      <c r="E32" s="540" t="s">
        <v>477</v>
      </c>
      <c r="F32" s="540"/>
      <c r="G32" s="540"/>
      <c r="H32" s="540"/>
      <c r="I32" s="540"/>
      <c r="J32" s="541" t="s">
        <v>2</v>
      </c>
      <c r="K32" s="542" t="s">
        <v>416</v>
      </c>
      <c r="L32" s="542"/>
      <c r="M32" s="242"/>
      <c r="N32" s="242"/>
      <c r="O32" s="242"/>
      <c r="P32" s="242"/>
      <c r="Q32" s="242"/>
      <c r="R32" s="242"/>
    </row>
    <row r="33" spans="1:18" ht="57" customHeight="1" thickBot="1">
      <c r="A33" s="579"/>
      <c r="B33" s="578"/>
      <c r="C33" s="421" t="s">
        <v>413</v>
      </c>
      <c r="D33" s="422" t="s">
        <v>414</v>
      </c>
      <c r="E33" s="423" t="s">
        <v>94</v>
      </c>
      <c r="F33" s="423" t="s">
        <v>101</v>
      </c>
      <c r="G33" s="423" t="s">
        <v>95</v>
      </c>
      <c r="H33" s="423" t="s">
        <v>100</v>
      </c>
      <c r="I33" s="421" t="s">
        <v>294</v>
      </c>
      <c r="J33" s="541"/>
      <c r="K33" s="424" t="s">
        <v>380</v>
      </c>
      <c r="L33" s="425" t="s">
        <v>412</v>
      </c>
      <c r="M33" s="242"/>
      <c r="N33" s="242"/>
      <c r="O33" s="242"/>
      <c r="P33" s="242"/>
      <c r="Q33" s="242"/>
      <c r="R33" s="242"/>
    </row>
    <row r="34" spans="1:18" ht="16.5" customHeight="1" thickBot="1">
      <c r="A34" s="426">
        <v>1</v>
      </c>
      <c r="B34" s="426">
        <v>2</v>
      </c>
      <c r="C34" s="427">
        <v>3</v>
      </c>
      <c r="D34" s="426">
        <v>4</v>
      </c>
      <c r="E34" s="426">
        <v>5</v>
      </c>
      <c r="F34" s="426">
        <v>6</v>
      </c>
      <c r="G34" s="426">
        <v>7</v>
      </c>
      <c r="H34" s="426">
        <v>8</v>
      </c>
      <c r="I34" s="427">
        <v>9</v>
      </c>
      <c r="J34" s="426" t="s">
        <v>295</v>
      </c>
      <c r="K34" s="427">
        <v>11</v>
      </c>
      <c r="L34" s="427">
        <v>12</v>
      </c>
      <c r="M34" s="242"/>
      <c r="N34" s="242"/>
      <c r="O34" s="242"/>
      <c r="P34" s="242"/>
      <c r="Q34" s="242"/>
      <c r="R34" s="242"/>
    </row>
    <row r="35" spans="5:18" ht="9.75" customHeight="1" thickBot="1">
      <c r="E35" s="304"/>
      <c r="F35" s="304"/>
      <c r="G35" s="304"/>
      <c r="H35" s="304"/>
      <c r="I35" s="304"/>
      <c r="J35" s="304"/>
      <c r="K35" s="242"/>
      <c r="L35" s="242"/>
      <c r="M35" s="242"/>
      <c r="N35" s="242"/>
      <c r="O35" s="242"/>
      <c r="P35" s="242"/>
      <c r="Q35" s="242"/>
      <c r="R35" s="242"/>
    </row>
    <row r="36" spans="1:18" ht="27" customHeight="1" thickBot="1">
      <c r="A36" s="719" t="s">
        <v>331</v>
      </c>
      <c r="B36" s="720"/>
      <c r="C36" s="170">
        <f>SUM(C38)</f>
        <v>159000</v>
      </c>
      <c r="D36" s="507">
        <f aca="true" t="shared" si="7" ref="D36:I36">SUM(D38)</f>
        <v>78405</v>
      </c>
      <c r="E36" s="482">
        <f t="shared" si="7"/>
        <v>171750</v>
      </c>
      <c r="F36" s="482">
        <f t="shared" si="7"/>
        <v>0</v>
      </c>
      <c r="G36" s="482">
        <f t="shared" si="7"/>
        <v>0</v>
      </c>
      <c r="H36" s="482">
        <f t="shared" si="7"/>
        <v>250</v>
      </c>
      <c r="I36" s="170">
        <f t="shared" si="7"/>
        <v>172000</v>
      </c>
      <c r="J36" s="483">
        <f>SUM(I36/C36)*100</f>
        <v>108.17610062893081</v>
      </c>
      <c r="K36" s="170">
        <f>SUM(K38)</f>
        <v>181000</v>
      </c>
      <c r="L36" s="508">
        <f>SUM(L38)</f>
        <v>182000</v>
      </c>
      <c r="M36" s="242"/>
      <c r="N36" s="242"/>
      <c r="O36" s="242"/>
      <c r="P36" s="242"/>
      <c r="Q36" s="242"/>
      <c r="R36" s="242"/>
    </row>
    <row r="37" spans="3:18" ht="9.75" customHeight="1" thickBot="1">
      <c r="C37" s="167"/>
      <c r="D37" s="23"/>
      <c r="E37" s="357"/>
      <c r="F37" s="357"/>
      <c r="G37" s="357"/>
      <c r="H37" s="357"/>
      <c r="I37" s="365"/>
      <c r="J37" s="359"/>
      <c r="K37" s="167"/>
      <c r="L37" s="23"/>
      <c r="M37" s="242"/>
      <c r="N37" s="242"/>
      <c r="O37" s="242"/>
      <c r="P37" s="242"/>
      <c r="Q37" s="242"/>
      <c r="R37" s="242"/>
    </row>
    <row r="38" spans="1:18" ht="14.25">
      <c r="A38" s="694" t="s">
        <v>304</v>
      </c>
      <c r="B38" s="696"/>
      <c r="C38" s="169">
        <f aca="true" t="shared" si="8" ref="C38:L38">SUM(C39)</f>
        <v>159000</v>
      </c>
      <c r="D38" s="27">
        <f t="shared" si="8"/>
        <v>78405</v>
      </c>
      <c r="E38" s="480">
        <f t="shared" si="8"/>
        <v>171750</v>
      </c>
      <c r="F38" s="480">
        <f t="shared" si="8"/>
        <v>0</v>
      </c>
      <c r="G38" s="480">
        <f t="shared" si="8"/>
        <v>0</v>
      </c>
      <c r="H38" s="480">
        <f t="shared" si="8"/>
        <v>250</v>
      </c>
      <c r="I38" s="169">
        <f t="shared" si="8"/>
        <v>172000</v>
      </c>
      <c r="J38" s="481">
        <f>SUM(I38/C38)*100</f>
        <v>108.17610062893081</v>
      </c>
      <c r="K38" s="169">
        <f t="shared" si="8"/>
        <v>181000</v>
      </c>
      <c r="L38" s="206">
        <f t="shared" si="8"/>
        <v>182000</v>
      </c>
      <c r="M38" s="242"/>
      <c r="N38" s="242"/>
      <c r="O38" s="242"/>
      <c r="P38" s="242"/>
      <c r="Q38" s="242"/>
      <c r="R38" s="242"/>
    </row>
    <row r="39" spans="1:18" ht="25.5" customHeight="1" thickBot="1">
      <c r="A39" s="580" t="s">
        <v>348</v>
      </c>
      <c r="B39" s="581"/>
      <c r="C39" s="131">
        <v>159000</v>
      </c>
      <c r="D39" s="162">
        <v>78405</v>
      </c>
      <c r="E39" s="449">
        <v>171750</v>
      </c>
      <c r="F39" s="449">
        <v>0</v>
      </c>
      <c r="G39" s="449">
        <v>0</v>
      </c>
      <c r="H39" s="449">
        <v>250</v>
      </c>
      <c r="I39" s="131">
        <v>172000</v>
      </c>
      <c r="J39" s="315">
        <f>SUM(I39/C39)*100</f>
        <v>108.17610062893081</v>
      </c>
      <c r="K39" s="131">
        <v>181000</v>
      </c>
      <c r="L39" s="277">
        <v>182000</v>
      </c>
      <c r="M39" s="536"/>
      <c r="N39" s="537"/>
      <c r="O39" s="537"/>
      <c r="P39" s="537"/>
      <c r="Q39" s="537"/>
      <c r="R39" s="537"/>
    </row>
    <row r="40" spans="3:18" ht="7.5" customHeight="1" thickBot="1">
      <c r="C40" s="167"/>
      <c r="D40" s="23"/>
      <c r="E40" s="172"/>
      <c r="F40" s="172"/>
      <c r="G40" s="172"/>
      <c r="H40" s="172"/>
      <c r="I40" s="167"/>
      <c r="J40" s="33"/>
      <c r="K40" s="167"/>
      <c r="L40" s="23"/>
      <c r="M40" s="242"/>
      <c r="N40" s="242"/>
      <c r="O40" s="242"/>
      <c r="P40" s="242"/>
      <c r="Q40" s="242"/>
      <c r="R40" s="242"/>
    </row>
    <row r="41" spans="1:18" ht="18" customHeight="1" thickBot="1">
      <c r="A41" s="717" t="s">
        <v>459</v>
      </c>
      <c r="B41" s="718"/>
      <c r="C41" s="170">
        <f aca="true" t="shared" si="9" ref="C41:I41">SUM(C43+C45+C50+C62+C66+C70+C72+C79+C87)</f>
        <v>1640500</v>
      </c>
      <c r="D41" s="170">
        <f t="shared" si="9"/>
        <v>531082.1799999999</v>
      </c>
      <c r="E41" s="170">
        <f t="shared" si="9"/>
        <v>1204110</v>
      </c>
      <c r="F41" s="170">
        <f t="shared" si="9"/>
        <v>52500</v>
      </c>
      <c r="G41" s="170">
        <f t="shared" si="9"/>
        <v>39690</v>
      </c>
      <c r="H41" s="170">
        <f t="shared" si="9"/>
        <v>0</v>
      </c>
      <c r="I41" s="170">
        <f t="shared" si="9"/>
        <v>1296300</v>
      </c>
      <c r="J41" s="483">
        <f>SUM(I41/C41)*100</f>
        <v>79.01859189271563</v>
      </c>
      <c r="K41" s="170">
        <f>SUM(K43+K45+K50+K62+K66+K70+K72+K79+K87)</f>
        <v>1221550</v>
      </c>
      <c r="L41" s="278">
        <f>SUM(L43+L45+L50+L62+L66+L70+L72+L79+L87)</f>
        <v>1261150</v>
      </c>
      <c r="M41" s="242"/>
      <c r="N41" s="242"/>
      <c r="O41" s="242"/>
      <c r="P41" s="242"/>
      <c r="Q41" s="242"/>
      <c r="R41" s="242"/>
    </row>
    <row r="42" spans="3:18" ht="7.5" customHeight="1" thickBot="1">
      <c r="C42" s="167"/>
      <c r="D42" s="23"/>
      <c r="E42" s="172"/>
      <c r="F42" s="172"/>
      <c r="G42" s="172"/>
      <c r="H42" s="172"/>
      <c r="I42" s="167"/>
      <c r="J42" s="33"/>
      <c r="K42" s="167"/>
      <c r="L42" s="23"/>
      <c r="M42" s="242"/>
      <c r="N42" s="242"/>
      <c r="O42" s="242"/>
      <c r="P42" s="242"/>
      <c r="Q42" s="242"/>
      <c r="R42" s="242"/>
    </row>
    <row r="43" spans="1:18" ht="26.25" customHeight="1" thickBot="1">
      <c r="A43" s="709" t="s">
        <v>343</v>
      </c>
      <c r="B43" s="710"/>
      <c r="C43" s="170">
        <v>14500</v>
      </c>
      <c r="D43" s="170">
        <v>7277</v>
      </c>
      <c r="E43" s="482">
        <v>13000</v>
      </c>
      <c r="F43" s="482">
        <v>0</v>
      </c>
      <c r="G43" s="482">
        <v>0</v>
      </c>
      <c r="H43" s="482">
        <v>0</v>
      </c>
      <c r="I43" s="170">
        <v>13000</v>
      </c>
      <c r="J43" s="483">
        <f>SUM(I43/C43)*100</f>
        <v>89.65517241379311</v>
      </c>
      <c r="K43" s="170">
        <v>13000</v>
      </c>
      <c r="L43" s="278">
        <v>13000</v>
      </c>
      <c r="M43" s="536"/>
      <c r="N43" s="676"/>
      <c r="O43" s="676"/>
      <c r="P43" s="676"/>
      <c r="Q43" s="676"/>
      <c r="R43" s="676"/>
    </row>
    <row r="44" spans="3:18" ht="10.5" customHeight="1" thickBot="1">
      <c r="C44" s="167"/>
      <c r="D44" s="23"/>
      <c r="E44" s="357"/>
      <c r="F44" s="357"/>
      <c r="G44" s="357"/>
      <c r="H44" s="357"/>
      <c r="I44" s="365"/>
      <c r="J44" s="359"/>
      <c r="K44" s="167"/>
      <c r="L44" s="23"/>
      <c r="M44" s="242"/>
      <c r="N44" s="242"/>
      <c r="O44" s="242"/>
      <c r="P44" s="242"/>
      <c r="Q44" s="242"/>
      <c r="R44" s="242"/>
    </row>
    <row r="45" spans="1:18" ht="14.25">
      <c r="A45" s="694" t="s">
        <v>122</v>
      </c>
      <c r="B45" s="696"/>
      <c r="C45" s="169">
        <f>SUM(C46+C47+C48)</f>
        <v>357600</v>
      </c>
      <c r="D45" s="27">
        <f aca="true" t="shared" si="10" ref="D45:I45">SUM(D46+D47+D48)</f>
        <v>175166</v>
      </c>
      <c r="E45" s="480">
        <f t="shared" si="10"/>
        <v>356500</v>
      </c>
      <c r="F45" s="480">
        <f t="shared" si="10"/>
        <v>0</v>
      </c>
      <c r="G45" s="480">
        <f t="shared" si="10"/>
        <v>0</v>
      </c>
      <c r="H45" s="480">
        <f t="shared" si="10"/>
        <v>0</v>
      </c>
      <c r="I45" s="169">
        <f t="shared" si="10"/>
        <v>356500</v>
      </c>
      <c r="J45" s="481">
        <f>SUM(I45/C45)*100</f>
        <v>99.69239373601789</v>
      </c>
      <c r="K45" s="169">
        <f>SUM(K46+K47+K48)</f>
        <v>366500</v>
      </c>
      <c r="L45" s="206">
        <f>SUM(L46+L47+L48)</f>
        <v>376500</v>
      </c>
      <c r="M45" s="242"/>
      <c r="N45" s="242"/>
      <c r="O45" s="242"/>
      <c r="P45" s="242"/>
      <c r="Q45" s="242"/>
      <c r="R45" s="242"/>
    </row>
    <row r="46" spans="1:18" ht="24" customHeight="1">
      <c r="A46" s="564" t="s">
        <v>344</v>
      </c>
      <c r="B46" s="565"/>
      <c r="C46" s="163">
        <v>46100</v>
      </c>
      <c r="D46" s="130">
        <v>23868</v>
      </c>
      <c r="E46" s="450">
        <v>45000</v>
      </c>
      <c r="F46" s="325">
        <v>0</v>
      </c>
      <c r="G46" s="325">
        <v>0</v>
      </c>
      <c r="H46" s="325"/>
      <c r="I46" s="360">
        <v>45000</v>
      </c>
      <c r="J46" s="311">
        <f>SUM(I46/C46)*100</f>
        <v>97.61388286334056</v>
      </c>
      <c r="K46" s="163">
        <v>45000</v>
      </c>
      <c r="L46" s="276">
        <v>45000</v>
      </c>
      <c r="M46" s="672"/>
      <c r="N46" s="673"/>
      <c r="O46" s="673"/>
      <c r="P46" s="673"/>
      <c r="Q46" s="673"/>
      <c r="R46" s="673"/>
    </row>
    <row r="47" spans="1:18" ht="14.25">
      <c r="A47" s="605" t="s">
        <v>123</v>
      </c>
      <c r="B47" s="606"/>
      <c r="C47" s="163">
        <v>290000</v>
      </c>
      <c r="D47" s="130">
        <v>140927</v>
      </c>
      <c r="E47" s="450">
        <v>290000</v>
      </c>
      <c r="F47" s="325">
        <v>0</v>
      </c>
      <c r="G47" s="325">
        <v>0</v>
      </c>
      <c r="H47" s="325"/>
      <c r="I47" s="360">
        <v>290000</v>
      </c>
      <c r="J47" s="311">
        <f>SUM(I47/C47)*100</f>
        <v>100</v>
      </c>
      <c r="K47" s="163">
        <v>300000</v>
      </c>
      <c r="L47" s="276">
        <v>310000</v>
      </c>
      <c r="M47" s="536"/>
      <c r="N47" s="537"/>
      <c r="O47" s="537"/>
      <c r="P47" s="537"/>
      <c r="Q47" s="537"/>
      <c r="R47" s="537"/>
    </row>
    <row r="48" spans="1:18" ht="15" thickBot="1">
      <c r="A48" s="607" t="s">
        <v>124</v>
      </c>
      <c r="B48" s="608"/>
      <c r="C48" s="162">
        <v>21500</v>
      </c>
      <c r="D48" s="131">
        <v>10371</v>
      </c>
      <c r="E48" s="449">
        <v>21500</v>
      </c>
      <c r="F48" s="321">
        <v>0</v>
      </c>
      <c r="G48" s="321">
        <v>0</v>
      </c>
      <c r="H48" s="321"/>
      <c r="I48" s="361">
        <v>21500</v>
      </c>
      <c r="J48" s="315">
        <f>SUM(I48/C48)*100</f>
        <v>100</v>
      </c>
      <c r="K48" s="162">
        <v>21500</v>
      </c>
      <c r="L48" s="277">
        <v>21500</v>
      </c>
      <c r="M48" s="242"/>
      <c r="N48" s="242"/>
      <c r="O48" s="242"/>
      <c r="P48" s="242"/>
      <c r="Q48" s="242"/>
      <c r="R48" s="242"/>
    </row>
    <row r="49" spans="3:18" ht="8.25" customHeight="1" thickBot="1">
      <c r="C49" s="167"/>
      <c r="D49" s="23"/>
      <c r="E49" s="357"/>
      <c r="F49" s="357"/>
      <c r="G49" s="357"/>
      <c r="H49" s="357"/>
      <c r="I49" s="365"/>
      <c r="J49" s="359"/>
      <c r="K49" s="167"/>
      <c r="L49" s="23"/>
      <c r="M49" s="242"/>
      <c r="N49" s="242"/>
      <c r="O49" s="242"/>
      <c r="P49" s="242"/>
      <c r="Q49" s="242"/>
      <c r="R49" s="242"/>
    </row>
    <row r="50" spans="1:18" ht="14.25">
      <c r="A50" s="694" t="s">
        <v>125</v>
      </c>
      <c r="B50" s="695"/>
      <c r="C50" s="169">
        <f>SUM(C51+C52+C53+C54+C55+C56)</f>
        <v>260900</v>
      </c>
      <c r="D50" s="27">
        <f aca="true" t="shared" si="11" ref="D50:I50">SUM(D51+D52+D53+D54+D55+D56)</f>
        <v>99324.18</v>
      </c>
      <c r="E50" s="480">
        <f t="shared" si="11"/>
        <v>238270</v>
      </c>
      <c r="F50" s="480">
        <f t="shared" si="11"/>
        <v>5000</v>
      </c>
      <c r="G50" s="480">
        <f t="shared" si="11"/>
        <v>32730</v>
      </c>
      <c r="H50" s="480">
        <f t="shared" si="11"/>
        <v>0</v>
      </c>
      <c r="I50" s="169">
        <f t="shared" si="11"/>
        <v>276000</v>
      </c>
      <c r="J50" s="481">
        <f aca="true" t="shared" si="12" ref="J50:J56">SUM(I50/C50)*100</f>
        <v>105.78765810655423</v>
      </c>
      <c r="K50" s="169">
        <f>SUM(K51+K52+K53+K54+K55+K56)</f>
        <v>242500</v>
      </c>
      <c r="L50" s="206">
        <f>SUM(L51+L52+L53+L54+L55+L56)</f>
        <v>242500</v>
      </c>
      <c r="M50" s="242"/>
      <c r="N50" s="242"/>
      <c r="O50" s="242"/>
      <c r="P50" s="242"/>
      <c r="Q50" s="242"/>
      <c r="R50" s="242"/>
    </row>
    <row r="51" spans="1:18" ht="24" customHeight="1">
      <c r="A51" s="564" t="s">
        <v>347</v>
      </c>
      <c r="B51" s="565"/>
      <c r="C51" s="163">
        <v>19000</v>
      </c>
      <c r="D51" s="130">
        <v>9347</v>
      </c>
      <c r="E51" s="450">
        <v>20000</v>
      </c>
      <c r="F51" s="450">
        <v>0</v>
      </c>
      <c r="G51" s="450">
        <v>0</v>
      </c>
      <c r="H51" s="325"/>
      <c r="I51" s="360">
        <v>20000</v>
      </c>
      <c r="J51" s="311">
        <f t="shared" si="12"/>
        <v>105.26315789473684</v>
      </c>
      <c r="K51" s="163">
        <v>20000</v>
      </c>
      <c r="L51" s="276">
        <v>20000</v>
      </c>
      <c r="M51" s="245"/>
      <c r="N51" s="242"/>
      <c r="O51" s="242"/>
      <c r="P51" s="242"/>
      <c r="Q51" s="242"/>
      <c r="R51" s="242"/>
    </row>
    <row r="52" spans="1:18" ht="14.25">
      <c r="A52" s="605" t="s">
        <v>126</v>
      </c>
      <c r="B52" s="606"/>
      <c r="C52" s="163">
        <v>9900</v>
      </c>
      <c r="D52" s="130">
        <v>4721.18</v>
      </c>
      <c r="E52" s="450">
        <v>9500</v>
      </c>
      <c r="F52" s="450">
        <v>0</v>
      </c>
      <c r="G52" s="450">
        <v>0</v>
      </c>
      <c r="H52" s="325">
        <v>0</v>
      </c>
      <c r="I52" s="360">
        <v>9500</v>
      </c>
      <c r="J52" s="311">
        <f t="shared" si="12"/>
        <v>95.95959595959596</v>
      </c>
      <c r="K52" s="163">
        <v>10000</v>
      </c>
      <c r="L52" s="276">
        <v>10000</v>
      </c>
      <c r="M52" s="688"/>
      <c r="N52" s="689"/>
      <c r="O52" s="689"/>
      <c r="P52" s="689"/>
      <c r="Q52" s="689"/>
      <c r="R52" s="689"/>
    </row>
    <row r="53" spans="1:18" ht="14.25">
      <c r="A53" s="605" t="s">
        <v>127</v>
      </c>
      <c r="B53" s="606"/>
      <c r="C53" s="163">
        <v>11500</v>
      </c>
      <c r="D53" s="130">
        <v>5721</v>
      </c>
      <c r="E53" s="450">
        <v>11500</v>
      </c>
      <c r="F53" s="450">
        <v>0</v>
      </c>
      <c r="G53" s="450">
        <v>0</v>
      </c>
      <c r="H53" s="325">
        <v>0</v>
      </c>
      <c r="I53" s="360">
        <v>11500</v>
      </c>
      <c r="J53" s="311">
        <f t="shared" si="12"/>
        <v>100</v>
      </c>
      <c r="K53" s="163">
        <v>11500</v>
      </c>
      <c r="L53" s="276">
        <v>11500</v>
      </c>
      <c r="M53" s="242"/>
      <c r="N53" s="242"/>
      <c r="O53" s="242"/>
      <c r="P53" s="242"/>
      <c r="Q53" s="242"/>
      <c r="R53" s="242"/>
    </row>
    <row r="54" spans="1:18" ht="14.25">
      <c r="A54" s="605" t="s">
        <v>276</v>
      </c>
      <c r="B54" s="606"/>
      <c r="C54" s="130">
        <v>5500</v>
      </c>
      <c r="D54" s="130">
        <v>5498</v>
      </c>
      <c r="E54" s="450">
        <v>5000</v>
      </c>
      <c r="F54" s="450">
        <v>5000</v>
      </c>
      <c r="G54" s="450">
        <v>10000</v>
      </c>
      <c r="H54" s="325">
        <v>0</v>
      </c>
      <c r="I54" s="360">
        <v>20000</v>
      </c>
      <c r="J54" s="311">
        <f t="shared" si="12"/>
        <v>363.6363636363636</v>
      </c>
      <c r="K54" s="130">
        <v>6000</v>
      </c>
      <c r="L54" s="276">
        <v>6000</v>
      </c>
      <c r="M54" s="243"/>
      <c r="N54" s="243"/>
      <c r="O54" s="243"/>
      <c r="P54" s="243"/>
      <c r="Q54" s="243"/>
      <c r="R54" s="242"/>
    </row>
    <row r="55" spans="1:18" ht="22.5" customHeight="1">
      <c r="A55" s="564" t="s">
        <v>275</v>
      </c>
      <c r="B55" s="565"/>
      <c r="C55" s="130">
        <v>100000</v>
      </c>
      <c r="D55" s="130">
        <v>16951</v>
      </c>
      <c r="E55" s="450">
        <v>77270</v>
      </c>
      <c r="F55" s="450">
        <v>0</v>
      </c>
      <c r="G55" s="450">
        <v>22730</v>
      </c>
      <c r="H55" s="325">
        <v>0</v>
      </c>
      <c r="I55" s="360">
        <v>100000</v>
      </c>
      <c r="J55" s="311">
        <f t="shared" si="12"/>
        <v>100</v>
      </c>
      <c r="K55" s="130">
        <v>80000</v>
      </c>
      <c r="L55" s="276">
        <v>80000</v>
      </c>
      <c r="M55" s="690"/>
      <c r="N55" s="691"/>
      <c r="O55" s="691"/>
      <c r="P55" s="691"/>
      <c r="Q55" s="691"/>
      <c r="R55" s="691"/>
    </row>
    <row r="56" spans="1:18" ht="15" thickBot="1">
      <c r="A56" s="607" t="s">
        <v>128</v>
      </c>
      <c r="B56" s="608"/>
      <c r="C56" s="131">
        <v>115000</v>
      </c>
      <c r="D56" s="131">
        <v>57086</v>
      </c>
      <c r="E56" s="449">
        <v>115000</v>
      </c>
      <c r="F56" s="449">
        <v>0</v>
      </c>
      <c r="G56" s="449">
        <v>0</v>
      </c>
      <c r="H56" s="321">
        <v>0</v>
      </c>
      <c r="I56" s="361">
        <v>115000</v>
      </c>
      <c r="J56" s="315">
        <f t="shared" si="12"/>
        <v>100</v>
      </c>
      <c r="K56" s="131">
        <v>115000</v>
      </c>
      <c r="L56" s="277">
        <v>115000</v>
      </c>
      <c r="M56" s="242"/>
      <c r="N56" s="242"/>
      <c r="O56" s="242"/>
      <c r="P56" s="242"/>
      <c r="Q56" s="242"/>
      <c r="R56" s="242"/>
    </row>
    <row r="57" spans="11:18" ht="15" thickBot="1">
      <c r="K57" s="242"/>
      <c r="L57" s="242"/>
      <c r="M57" s="242"/>
      <c r="N57" s="242"/>
      <c r="O57" s="242"/>
      <c r="P57" s="242"/>
      <c r="Q57" s="242"/>
      <c r="R57" s="242"/>
    </row>
    <row r="58" spans="1:18" ht="30.75" customHeight="1" thickBot="1">
      <c r="A58" s="579" t="s">
        <v>352</v>
      </c>
      <c r="B58" s="578" t="s">
        <v>1</v>
      </c>
      <c r="C58" s="542" t="s">
        <v>415</v>
      </c>
      <c r="D58" s="542"/>
      <c r="E58" s="540" t="s">
        <v>477</v>
      </c>
      <c r="F58" s="540"/>
      <c r="G58" s="540"/>
      <c r="H58" s="540"/>
      <c r="I58" s="540"/>
      <c r="J58" s="541" t="s">
        <v>2</v>
      </c>
      <c r="K58" s="542" t="s">
        <v>416</v>
      </c>
      <c r="L58" s="542"/>
      <c r="M58" s="242"/>
      <c r="N58" s="242"/>
      <c r="O58" s="242"/>
      <c r="P58" s="242"/>
      <c r="Q58" s="242"/>
      <c r="R58" s="242"/>
    </row>
    <row r="59" spans="1:18" ht="66.75" customHeight="1" thickBot="1">
      <c r="A59" s="579"/>
      <c r="B59" s="578"/>
      <c r="C59" s="421" t="s">
        <v>413</v>
      </c>
      <c r="D59" s="422" t="s">
        <v>414</v>
      </c>
      <c r="E59" s="423" t="s">
        <v>94</v>
      </c>
      <c r="F59" s="423" t="s">
        <v>101</v>
      </c>
      <c r="G59" s="423" t="s">
        <v>95</v>
      </c>
      <c r="H59" s="423" t="s">
        <v>100</v>
      </c>
      <c r="I59" s="421" t="s">
        <v>294</v>
      </c>
      <c r="J59" s="541"/>
      <c r="K59" s="424" t="s">
        <v>380</v>
      </c>
      <c r="L59" s="425" t="s">
        <v>412</v>
      </c>
      <c r="M59" s="242"/>
      <c r="N59" s="242"/>
      <c r="O59" s="242"/>
      <c r="P59" s="242"/>
      <c r="Q59" s="242"/>
      <c r="R59" s="242"/>
    </row>
    <row r="60" spans="1:18" ht="12.75" customHeight="1" thickBot="1">
      <c r="A60" s="426">
        <v>1</v>
      </c>
      <c r="B60" s="426">
        <v>2</v>
      </c>
      <c r="C60" s="427">
        <v>3</v>
      </c>
      <c r="D60" s="426">
        <v>4</v>
      </c>
      <c r="E60" s="426">
        <v>5</v>
      </c>
      <c r="F60" s="426">
        <v>6</v>
      </c>
      <c r="G60" s="426">
        <v>7</v>
      </c>
      <c r="H60" s="426">
        <v>8</v>
      </c>
      <c r="I60" s="427">
        <v>9</v>
      </c>
      <c r="J60" s="426" t="s">
        <v>295</v>
      </c>
      <c r="K60" s="427">
        <v>11</v>
      </c>
      <c r="L60" s="427">
        <v>12</v>
      </c>
      <c r="M60" s="242"/>
      <c r="N60" s="242"/>
      <c r="O60" s="242"/>
      <c r="P60" s="242"/>
      <c r="Q60" s="242"/>
      <c r="R60" s="242"/>
    </row>
    <row r="61" spans="5:18" ht="15" thickBot="1">
      <c r="E61" s="304"/>
      <c r="F61" s="304"/>
      <c r="G61" s="304"/>
      <c r="H61" s="304"/>
      <c r="I61" s="304"/>
      <c r="J61" s="304"/>
      <c r="K61" s="242"/>
      <c r="L61" s="242"/>
      <c r="M61" s="242"/>
      <c r="N61" s="242"/>
      <c r="O61" s="242"/>
      <c r="P61" s="242"/>
      <c r="Q61" s="242"/>
      <c r="R61" s="242"/>
    </row>
    <row r="62" spans="1:18" ht="14.25">
      <c r="A62" s="694" t="s">
        <v>129</v>
      </c>
      <c r="B62" s="696"/>
      <c r="C62" s="173">
        <f>SUM(C63+C64)</f>
        <v>75000</v>
      </c>
      <c r="D62" s="28">
        <f aca="true" t="shared" si="13" ref="D62:I62">SUM(D63+D64)</f>
        <v>37167</v>
      </c>
      <c r="E62" s="484">
        <f t="shared" si="13"/>
        <v>65140</v>
      </c>
      <c r="F62" s="484">
        <f t="shared" si="13"/>
        <v>27500</v>
      </c>
      <c r="G62" s="484">
        <f t="shared" si="13"/>
        <v>4860</v>
      </c>
      <c r="H62" s="484">
        <f t="shared" si="13"/>
        <v>0</v>
      </c>
      <c r="I62" s="173">
        <f t="shared" si="13"/>
        <v>97500</v>
      </c>
      <c r="J62" s="481">
        <f>SUM(I62/C62)*100</f>
        <v>130</v>
      </c>
      <c r="K62" s="173">
        <f>SUM(K63+K64)</f>
        <v>75000</v>
      </c>
      <c r="L62" s="280">
        <f>SUM(L63+L64)</f>
        <v>75000</v>
      </c>
      <c r="M62" s="242"/>
      <c r="N62" s="242"/>
      <c r="O62" s="242"/>
      <c r="P62" s="242"/>
      <c r="Q62" s="242"/>
      <c r="R62" s="242"/>
    </row>
    <row r="63" spans="1:18" ht="34.5" customHeight="1">
      <c r="A63" s="564" t="s">
        <v>346</v>
      </c>
      <c r="B63" s="565"/>
      <c r="C63" s="157">
        <v>70000</v>
      </c>
      <c r="D63" s="164">
        <v>37167</v>
      </c>
      <c r="E63" s="438">
        <v>65140</v>
      </c>
      <c r="F63" s="438">
        <v>20000</v>
      </c>
      <c r="G63" s="438">
        <v>4860</v>
      </c>
      <c r="H63" s="310">
        <v>0</v>
      </c>
      <c r="I63" s="366">
        <v>90000</v>
      </c>
      <c r="J63" s="311">
        <f>SUM(I63/C63)*100</f>
        <v>128.57142857142858</v>
      </c>
      <c r="K63" s="157">
        <v>70000</v>
      </c>
      <c r="L63" s="281">
        <v>70000</v>
      </c>
      <c r="M63" s="548"/>
      <c r="N63" s="679"/>
      <c r="O63" s="679"/>
      <c r="P63" s="679"/>
      <c r="Q63" s="679"/>
      <c r="R63" s="679"/>
    </row>
    <row r="64" spans="1:18" ht="15" thickBot="1">
      <c r="A64" s="607" t="s">
        <v>130</v>
      </c>
      <c r="B64" s="608"/>
      <c r="C64" s="158">
        <v>5000</v>
      </c>
      <c r="D64" s="165">
        <v>0</v>
      </c>
      <c r="E64" s="446">
        <v>0</v>
      </c>
      <c r="F64" s="446">
        <v>7500</v>
      </c>
      <c r="G64" s="446">
        <v>0</v>
      </c>
      <c r="H64" s="314">
        <v>0</v>
      </c>
      <c r="I64" s="367">
        <v>7500</v>
      </c>
      <c r="J64" s="315">
        <f>SUM(I64/C64)*100</f>
        <v>150</v>
      </c>
      <c r="K64" s="158">
        <v>5000</v>
      </c>
      <c r="L64" s="282">
        <v>5000</v>
      </c>
      <c r="M64" s="242"/>
      <c r="N64" s="242"/>
      <c r="O64" s="242"/>
      <c r="P64" s="242"/>
      <c r="Q64" s="242"/>
      <c r="R64" s="242"/>
    </row>
    <row r="65" spans="3:18" ht="9.75" customHeight="1" thickBot="1">
      <c r="C65" s="31"/>
      <c r="D65" s="17"/>
      <c r="E65" s="323"/>
      <c r="F65" s="323"/>
      <c r="G65" s="323"/>
      <c r="H65" s="323"/>
      <c r="I65" s="308"/>
      <c r="J65" s="359"/>
      <c r="K65" s="31"/>
      <c r="L65" s="17"/>
      <c r="M65" s="242"/>
      <c r="N65" s="242"/>
      <c r="O65" s="242"/>
      <c r="P65" s="242"/>
      <c r="Q65" s="242"/>
      <c r="R65" s="242"/>
    </row>
    <row r="66" spans="1:18" ht="14.25">
      <c r="A66" s="694" t="s">
        <v>131</v>
      </c>
      <c r="B66" s="696"/>
      <c r="C66" s="173">
        <f>SUM(C67+C68)</f>
        <v>22500</v>
      </c>
      <c r="D66" s="28">
        <f aca="true" t="shared" si="14" ref="D66:I66">SUM(D67+D68)</f>
        <v>10219</v>
      </c>
      <c r="E66" s="484">
        <f t="shared" si="14"/>
        <v>20000</v>
      </c>
      <c r="F66" s="484">
        <f t="shared" si="14"/>
        <v>2500</v>
      </c>
      <c r="G66" s="484">
        <f t="shared" si="14"/>
        <v>0</v>
      </c>
      <c r="H66" s="484">
        <f t="shared" si="14"/>
        <v>0</v>
      </c>
      <c r="I66" s="173">
        <f t="shared" si="14"/>
        <v>22500</v>
      </c>
      <c r="J66" s="481">
        <f>SUM(I66/C66)*100</f>
        <v>100</v>
      </c>
      <c r="K66" s="173">
        <f>SUM(K67+K68)</f>
        <v>22500</v>
      </c>
      <c r="L66" s="280">
        <f>SUM(L67+L68)</f>
        <v>22500</v>
      </c>
      <c r="M66" s="242"/>
      <c r="N66" s="171"/>
      <c r="O66" s="242"/>
      <c r="P66" s="242"/>
      <c r="Q66" s="242"/>
      <c r="R66" s="242"/>
    </row>
    <row r="67" spans="1:18" ht="14.25">
      <c r="A67" s="564" t="s">
        <v>273</v>
      </c>
      <c r="B67" s="565"/>
      <c r="C67" s="164">
        <v>20000</v>
      </c>
      <c r="D67" s="164">
        <v>8685</v>
      </c>
      <c r="E67" s="438">
        <v>18000</v>
      </c>
      <c r="F67" s="438">
        <v>2000</v>
      </c>
      <c r="G67" s="310">
        <v>0</v>
      </c>
      <c r="H67" s="310">
        <v>0</v>
      </c>
      <c r="I67" s="366">
        <v>20000</v>
      </c>
      <c r="J67" s="311">
        <f>SUM(I67/C67)*100</f>
        <v>100</v>
      </c>
      <c r="K67" s="164">
        <v>20000</v>
      </c>
      <c r="L67" s="281">
        <v>20000</v>
      </c>
      <c r="M67" s="242"/>
      <c r="N67" s="242"/>
      <c r="O67" s="242"/>
      <c r="P67" s="242"/>
      <c r="Q67" s="242"/>
      <c r="R67" s="242"/>
    </row>
    <row r="68" spans="1:18" ht="15" thickBot="1">
      <c r="A68" s="607" t="s">
        <v>132</v>
      </c>
      <c r="B68" s="608"/>
      <c r="C68" s="158">
        <v>2500</v>
      </c>
      <c r="D68" s="165">
        <v>1534</v>
      </c>
      <c r="E68" s="446">
        <v>2000</v>
      </c>
      <c r="F68" s="446">
        <v>500</v>
      </c>
      <c r="G68" s="314">
        <v>0</v>
      </c>
      <c r="H68" s="314">
        <v>0</v>
      </c>
      <c r="I68" s="367">
        <v>2500</v>
      </c>
      <c r="J68" s="315">
        <f>SUM(I68/C68)*100</f>
        <v>100</v>
      </c>
      <c r="K68" s="158">
        <v>2500</v>
      </c>
      <c r="L68" s="282">
        <v>2500</v>
      </c>
      <c r="M68" s="242"/>
      <c r="N68" s="242"/>
      <c r="O68" s="242"/>
      <c r="P68" s="242"/>
      <c r="Q68" s="242"/>
      <c r="R68" s="242"/>
    </row>
    <row r="69" spans="1:18" ht="3" customHeight="1" thickBot="1">
      <c r="A69" s="154"/>
      <c r="B69" s="154"/>
      <c r="C69" s="175"/>
      <c r="D69" s="175"/>
      <c r="E69" s="368"/>
      <c r="F69" s="368"/>
      <c r="G69" s="368"/>
      <c r="H69" s="368"/>
      <c r="I69" s="369"/>
      <c r="J69" s="370"/>
      <c r="K69" s="175"/>
      <c r="L69" s="175"/>
      <c r="M69" s="242"/>
      <c r="N69" s="242"/>
      <c r="O69" s="242"/>
      <c r="P69" s="242"/>
      <c r="Q69" s="242"/>
      <c r="R69" s="242"/>
    </row>
    <row r="70" spans="1:18" ht="25.5" customHeight="1" thickBot="1">
      <c r="A70" s="713" t="s">
        <v>393</v>
      </c>
      <c r="B70" s="714"/>
      <c r="C70" s="287">
        <v>30800</v>
      </c>
      <c r="D70" s="288">
        <v>30800</v>
      </c>
      <c r="E70" s="485">
        <v>0</v>
      </c>
      <c r="F70" s="485">
        <v>0</v>
      </c>
      <c r="G70" s="485">
        <v>0</v>
      </c>
      <c r="H70" s="485">
        <v>0</v>
      </c>
      <c r="I70" s="287">
        <v>0</v>
      </c>
      <c r="J70" s="483">
        <v>0</v>
      </c>
      <c r="K70" s="287">
        <v>0</v>
      </c>
      <c r="L70" s="289">
        <v>0</v>
      </c>
      <c r="M70" s="666"/>
      <c r="N70" s="674"/>
      <c r="O70" s="674"/>
      <c r="P70" s="674"/>
      <c r="Q70" s="674"/>
      <c r="R70" s="674"/>
    </row>
    <row r="71" spans="3:18" ht="6" customHeight="1" thickBot="1">
      <c r="C71" s="31"/>
      <c r="D71" s="17"/>
      <c r="E71" s="323"/>
      <c r="F71" s="323"/>
      <c r="G71" s="323"/>
      <c r="H71" s="323"/>
      <c r="I71" s="308"/>
      <c r="J71" s="359"/>
      <c r="K71" s="31"/>
      <c r="L71" s="17"/>
      <c r="M71" s="251"/>
      <c r="N71" s="242"/>
      <c r="O71" s="242"/>
      <c r="P71" s="242"/>
      <c r="Q71" s="242"/>
      <c r="R71" s="242"/>
    </row>
    <row r="72" spans="1:18" ht="22.5" customHeight="1">
      <c r="A72" s="699" t="s">
        <v>133</v>
      </c>
      <c r="B72" s="700"/>
      <c r="C72" s="173">
        <f>SUM(C73+C74+C75+C76+C77)</f>
        <v>217900</v>
      </c>
      <c r="D72" s="28">
        <f aca="true" t="shared" si="15" ref="D72:I72">SUM(D73+D74+D75+D76+D77)</f>
        <v>49516</v>
      </c>
      <c r="E72" s="484">
        <f t="shared" si="15"/>
        <v>209500</v>
      </c>
      <c r="F72" s="484">
        <f t="shared" si="15"/>
        <v>1000</v>
      </c>
      <c r="G72" s="484">
        <f t="shared" si="15"/>
        <v>0</v>
      </c>
      <c r="H72" s="484">
        <f t="shared" si="15"/>
        <v>0</v>
      </c>
      <c r="I72" s="173">
        <f t="shared" si="15"/>
        <v>210500</v>
      </c>
      <c r="J72" s="481">
        <f aca="true" t="shared" si="16" ref="J72:J77">SUM(I72/C72)*100</f>
        <v>96.6039467645709</v>
      </c>
      <c r="K72" s="173">
        <f>SUM(K73+K74+K75+K76+K77)</f>
        <v>230000</v>
      </c>
      <c r="L72" s="280">
        <f>SUM(L73+L74+L75+L76+L77)</f>
        <v>230000</v>
      </c>
      <c r="M72" s="251"/>
      <c r="N72" s="242"/>
      <c r="O72" s="242"/>
      <c r="P72" s="242"/>
      <c r="Q72" s="242"/>
      <c r="R72" s="242"/>
    </row>
    <row r="73" spans="1:18" ht="23.25" customHeight="1">
      <c r="A73" s="703" t="s">
        <v>305</v>
      </c>
      <c r="B73" s="704"/>
      <c r="C73" s="157">
        <v>30000</v>
      </c>
      <c r="D73" s="164">
        <v>13468</v>
      </c>
      <c r="E73" s="438">
        <v>29500</v>
      </c>
      <c r="F73" s="438">
        <v>1000</v>
      </c>
      <c r="G73" s="310">
        <v>0</v>
      </c>
      <c r="H73" s="310">
        <v>0</v>
      </c>
      <c r="I73" s="366">
        <v>30500</v>
      </c>
      <c r="J73" s="311">
        <f t="shared" si="16"/>
        <v>101.66666666666666</v>
      </c>
      <c r="K73" s="157">
        <v>30000</v>
      </c>
      <c r="L73" s="281">
        <v>30000</v>
      </c>
      <c r="M73" s="251"/>
      <c r="N73" s="242"/>
      <c r="O73" s="242"/>
      <c r="P73" s="242"/>
      <c r="Q73" s="242"/>
      <c r="R73" s="242"/>
    </row>
    <row r="74" spans="1:18" ht="23.25" customHeight="1">
      <c r="A74" s="703" t="s">
        <v>306</v>
      </c>
      <c r="B74" s="704"/>
      <c r="C74" s="157">
        <v>32400</v>
      </c>
      <c r="D74" s="164">
        <v>0</v>
      </c>
      <c r="E74" s="438">
        <v>32500</v>
      </c>
      <c r="F74" s="491">
        <v>0</v>
      </c>
      <c r="G74" s="310">
        <v>0</v>
      </c>
      <c r="H74" s="310">
        <v>0</v>
      </c>
      <c r="I74" s="366">
        <v>32500</v>
      </c>
      <c r="J74" s="311">
        <f t="shared" si="16"/>
        <v>100.30864197530865</v>
      </c>
      <c r="K74" s="157">
        <v>35000</v>
      </c>
      <c r="L74" s="281">
        <v>35000</v>
      </c>
      <c r="M74" s="682"/>
      <c r="N74" s="683"/>
      <c r="O74" s="683"/>
      <c r="P74" s="683"/>
      <c r="Q74" s="683"/>
      <c r="R74" s="683"/>
    </row>
    <row r="75" spans="1:18" ht="24" customHeight="1">
      <c r="A75" s="703" t="s">
        <v>307</v>
      </c>
      <c r="B75" s="704"/>
      <c r="C75" s="157">
        <v>85500</v>
      </c>
      <c r="D75" s="164">
        <v>10097</v>
      </c>
      <c r="E75" s="438">
        <v>75000</v>
      </c>
      <c r="F75" s="438">
        <v>0</v>
      </c>
      <c r="G75" s="310">
        <v>0</v>
      </c>
      <c r="H75" s="310">
        <v>0</v>
      </c>
      <c r="I75" s="366">
        <v>75000</v>
      </c>
      <c r="J75" s="311">
        <f t="shared" si="16"/>
        <v>87.71929824561403</v>
      </c>
      <c r="K75" s="157">
        <v>90000</v>
      </c>
      <c r="L75" s="281">
        <v>90000</v>
      </c>
      <c r="M75" s="682"/>
      <c r="N75" s="683"/>
      <c r="O75" s="683"/>
      <c r="P75" s="683"/>
      <c r="Q75" s="683"/>
      <c r="R75" s="683"/>
    </row>
    <row r="76" spans="1:18" ht="22.5" customHeight="1">
      <c r="A76" s="703" t="s">
        <v>308</v>
      </c>
      <c r="B76" s="704"/>
      <c r="C76" s="157">
        <v>50000</v>
      </c>
      <c r="D76" s="164">
        <v>25605</v>
      </c>
      <c r="E76" s="438">
        <v>50000</v>
      </c>
      <c r="F76" s="438">
        <v>0</v>
      </c>
      <c r="G76" s="310">
        <v>0</v>
      </c>
      <c r="H76" s="310">
        <v>0</v>
      </c>
      <c r="I76" s="366">
        <v>50000</v>
      </c>
      <c r="J76" s="311">
        <f t="shared" si="16"/>
        <v>100</v>
      </c>
      <c r="K76" s="157">
        <v>50000</v>
      </c>
      <c r="L76" s="281">
        <v>50000</v>
      </c>
      <c r="M76" s="682"/>
      <c r="N76" s="683"/>
      <c r="O76" s="683"/>
      <c r="P76" s="683"/>
      <c r="Q76" s="683"/>
      <c r="R76" s="683"/>
    </row>
    <row r="77" spans="1:18" ht="24" customHeight="1" thickBot="1">
      <c r="A77" s="697" t="s">
        <v>318</v>
      </c>
      <c r="B77" s="698"/>
      <c r="C77" s="158">
        <v>20000</v>
      </c>
      <c r="D77" s="165">
        <v>346</v>
      </c>
      <c r="E77" s="446">
        <v>22500</v>
      </c>
      <c r="F77" s="446">
        <v>0</v>
      </c>
      <c r="G77" s="314">
        <v>0</v>
      </c>
      <c r="H77" s="314">
        <v>0</v>
      </c>
      <c r="I77" s="367">
        <v>22500</v>
      </c>
      <c r="J77" s="315">
        <f t="shared" si="16"/>
        <v>112.5</v>
      </c>
      <c r="K77" s="158">
        <v>25000</v>
      </c>
      <c r="L77" s="282">
        <v>25000</v>
      </c>
      <c r="M77" s="242"/>
      <c r="N77" s="242"/>
      <c r="O77" s="242"/>
      <c r="P77" s="242"/>
      <c r="Q77" s="242"/>
      <c r="R77" s="242"/>
    </row>
    <row r="78" spans="3:18" ht="7.5" customHeight="1" thickBot="1">
      <c r="C78" s="31"/>
      <c r="D78" s="17"/>
      <c r="E78" s="323"/>
      <c r="F78" s="323"/>
      <c r="G78" s="323"/>
      <c r="H78" s="323"/>
      <c r="I78" s="308"/>
      <c r="J78" s="359"/>
      <c r="K78" s="31"/>
      <c r="L78" s="17"/>
      <c r="M78" s="242"/>
      <c r="N78" s="242"/>
      <c r="O78" s="242"/>
      <c r="P78" s="242"/>
      <c r="Q78" s="242"/>
      <c r="R78" s="242"/>
    </row>
    <row r="79" spans="1:18" ht="25.5" customHeight="1">
      <c r="A79" s="715" t="s">
        <v>298</v>
      </c>
      <c r="B79" s="716"/>
      <c r="C79" s="173">
        <f>SUM(C80+C81)</f>
        <v>10150</v>
      </c>
      <c r="D79" s="28">
        <f aca="true" t="shared" si="17" ref="D79:I79">SUM(D80+D81)</f>
        <v>7629</v>
      </c>
      <c r="E79" s="484">
        <f t="shared" si="17"/>
        <v>9300</v>
      </c>
      <c r="F79" s="484">
        <f t="shared" si="17"/>
        <v>2000</v>
      </c>
      <c r="G79" s="484">
        <f t="shared" si="17"/>
        <v>0</v>
      </c>
      <c r="H79" s="484">
        <f t="shared" si="17"/>
        <v>0</v>
      </c>
      <c r="I79" s="173">
        <f t="shared" si="17"/>
        <v>11300</v>
      </c>
      <c r="J79" s="481">
        <f>SUM(I79/C79)*100</f>
        <v>111.33004926108374</v>
      </c>
      <c r="K79" s="173">
        <f>SUM(K80+K81)</f>
        <v>10150</v>
      </c>
      <c r="L79" s="280">
        <f>SUM(L80+L81)</f>
        <v>10150</v>
      </c>
      <c r="M79" s="536"/>
      <c r="N79" s="676"/>
      <c r="O79" s="676"/>
      <c r="P79" s="676"/>
      <c r="Q79" s="676"/>
      <c r="R79" s="676"/>
    </row>
    <row r="80" spans="1:18" ht="14.25">
      <c r="A80" s="703" t="s">
        <v>277</v>
      </c>
      <c r="B80" s="704"/>
      <c r="C80" s="157">
        <v>3850</v>
      </c>
      <c r="D80" s="164">
        <v>2872</v>
      </c>
      <c r="E80" s="438">
        <v>3000</v>
      </c>
      <c r="F80" s="438">
        <v>2000</v>
      </c>
      <c r="G80" s="310">
        <v>0</v>
      </c>
      <c r="H80" s="310">
        <v>0</v>
      </c>
      <c r="I80" s="366">
        <v>5000</v>
      </c>
      <c r="J80" s="311">
        <f>SUM(I80/C80)*100</f>
        <v>129.87012987012986</v>
      </c>
      <c r="K80" s="157">
        <v>3850</v>
      </c>
      <c r="L80" s="281">
        <v>3850</v>
      </c>
      <c r="M80" s="242"/>
      <c r="N80" s="242"/>
      <c r="O80" s="242"/>
      <c r="P80" s="242"/>
      <c r="Q80" s="242"/>
      <c r="R80" s="242"/>
    </row>
    <row r="81" spans="1:18" s="242" customFormat="1" ht="15" thickBot="1">
      <c r="A81" s="711" t="s">
        <v>134</v>
      </c>
      <c r="B81" s="712"/>
      <c r="C81" s="158">
        <v>6300</v>
      </c>
      <c r="D81" s="165">
        <v>4757</v>
      </c>
      <c r="E81" s="446">
        <v>6300</v>
      </c>
      <c r="F81" s="446">
        <v>0</v>
      </c>
      <c r="G81" s="314">
        <v>0</v>
      </c>
      <c r="H81" s="314">
        <v>0</v>
      </c>
      <c r="I81" s="367">
        <v>6300</v>
      </c>
      <c r="J81" s="315">
        <f>SUM(I81/C81)*100</f>
        <v>100</v>
      </c>
      <c r="K81" s="158">
        <v>6300</v>
      </c>
      <c r="L81" s="282">
        <v>6300</v>
      </c>
      <c r="M81" s="666"/>
      <c r="N81" s="674"/>
      <c r="O81" s="674"/>
      <c r="P81" s="674"/>
      <c r="Q81" s="674"/>
      <c r="R81" s="674"/>
    </row>
    <row r="82" spans="1:18" ht="11.25" customHeight="1" thickBot="1">
      <c r="A82" s="79"/>
      <c r="B82" s="79"/>
      <c r="C82" s="80"/>
      <c r="D82" s="80"/>
      <c r="E82" s="80"/>
      <c r="F82" s="80"/>
      <c r="G82" s="80"/>
      <c r="H82" s="80"/>
      <c r="I82" s="80"/>
      <c r="J82" s="81"/>
      <c r="K82" s="242"/>
      <c r="L82" s="242"/>
      <c r="M82" s="242"/>
      <c r="N82" s="242"/>
      <c r="O82" s="242"/>
      <c r="P82" s="242"/>
      <c r="Q82" s="242"/>
      <c r="R82" s="242"/>
    </row>
    <row r="83" spans="1:18" ht="29.25" customHeight="1" thickBot="1">
      <c r="A83" s="579" t="s">
        <v>352</v>
      </c>
      <c r="B83" s="578" t="s">
        <v>1</v>
      </c>
      <c r="C83" s="542" t="s">
        <v>415</v>
      </c>
      <c r="D83" s="542"/>
      <c r="E83" s="540" t="s">
        <v>477</v>
      </c>
      <c r="F83" s="540"/>
      <c r="G83" s="540"/>
      <c r="H83" s="540"/>
      <c r="I83" s="540"/>
      <c r="J83" s="541" t="s">
        <v>2</v>
      </c>
      <c r="K83" s="542" t="s">
        <v>416</v>
      </c>
      <c r="L83" s="542"/>
      <c r="M83" s="381"/>
      <c r="N83" s="242"/>
      <c r="O83" s="242"/>
      <c r="P83" s="242"/>
      <c r="Q83" s="242"/>
      <c r="R83" s="242"/>
    </row>
    <row r="84" spans="1:18" ht="62.25" customHeight="1" thickBot="1">
      <c r="A84" s="579"/>
      <c r="B84" s="578"/>
      <c r="C84" s="421" t="s">
        <v>413</v>
      </c>
      <c r="D84" s="422" t="s">
        <v>414</v>
      </c>
      <c r="E84" s="423" t="s">
        <v>94</v>
      </c>
      <c r="F84" s="423" t="s">
        <v>101</v>
      </c>
      <c r="G84" s="423" t="s">
        <v>95</v>
      </c>
      <c r="H84" s="423" t="s">
        <v>100</v>
      </c>
      <c r="I84" s="421" t="s">
        <v>294</v>
      </c>
      <c r="J84" s="541"/>
      <c r="K84" s="424" t="s">
        <v>380</v>
      </c>
      <c r="L84" s="425" t="s">
        <v>412</v>
      </c>
      <c r="M84" s="242"/>
      <c r="N84" s="242"/>
      <c r="O84" s="242"/>
      <c r="P84" s="242"/>
      <c r="Q84" s="242"/>
      <c r="R84" s="242"/>
    </row>
    <row r="85" spans="1:18" ht="11.25" customHeight="1" thickBot="1">
      <c r="A85" s="426">
        <v>1</v>
      </c>
      <c r="B85" s="426">
        <v>2</v>
      </c>
      <c r="C85" s="427">
        <v>3</v>
      </c>
      <c r="D85" s="426">
        <v>4</v>
      </c>
      <c r="E85" s="426">
        <v>5</v>
      </c>
      <c r="F85" s="426">
        <v>6</v>
      </c>
      <c r="G85" s="426">
        <v>7</v>
      </c>
      <c r="H85" s="426">
        <v>8</v>
      </c>
      <c r="I85" s="427">
        <v>9</v>
      </c>
      <c r="J85" s="426" t="s">
        <v>295</v>
      </c>
      <c r="K85" s="427">
        <v>11</v>
      </c>
      <c r="L85" s="427">
        <v>12</v>
      </c>
      <c r="M85" s="242"/>
      <c r="N85" s="242"/>
      <c r="O85" s="242"/>
      <c r="P85" s="242"/>
      <c r="Q85" s="242"/>
      <c r="R85" s="242"/>
    </row>
    <row r="86" spans="5:18" ht="9" customHeight="1" thickBot="1">
      <c r="E86" s="304"/>
      <c r="F86" s="304"/>
      <c r="G86" s="304"/>
      <c r="H86" s="304"/>
      <c r="I86" s="304"/>
      <c r="J86" s="304"/>
      <c r="K86" s="242"/>
      <c r="L86" s="242"/>
      <c r="M86" s="242"/>
      <c r="N86" s="242"/>
      <c r="O86" s="242"/>
      <c r="P86" s="242"/>
      <c r="Q86" s="242"/>
      <c r="R86" s="242"/>
    </row>
    <row r="87" spans="1:18" ht="23.25" customHeight="1">
      <c r="A87" s="694" t="s">
        <v>285</v>
      </c>
      <c r="B87" s="696"/>
      <c r="C87" s="169">
        <f>SUM(C88+C89+C90+C91+C95+C96+C97+C98+C99+C100+C101+C102+C103+C104)</f>
        <v>651150</v>
      </c>
      <c r="D87" s="169">
        <f aca="true" t="shared" si="18" ref="D87:I87">SUM(D88+D89+D90+D91+D95+D96+D97+D98+D99+D100+D101+D102+D103+D104)</f>
        <v>113984</v>
      </c>
      <c r="E87" s="169">
        <f t="shared" si="18"/>
        <v>292400</v>
      </c>
      <c r="F87" s="169">
        <f t="shared" si="18"/>
        <v>14500</v>
      </c>
      <c r="G87" s="169">
        <f t="shared" si="18"/>
        <v>2100</v>
      </c>
      <c r="H87" s="169">
        <f t="shared" si="18"/>
        <v>0</v>
      </c>
      <c r="I87" s="169">
        <f t="shared" si="18"/>
        <v>309000</v>
      </c>
      <c r="J87" s="481">
        <f>SUM(I87/C87)*100</f>
        <v>47.45450357060585</v>
      </c>
      <c r="K87" s="169">
        <f>SUM(K88+K89+K90+K91+K95+K96+K97+K98+K99+K100+K101+K102+K103+K104)</f>
        <v>261900</v>
      </c>
      <c r="L87" s="169">
        <f>SUM(L88+L89+L90+L91+L95+L96+L97+L98+L99+L100+L101+L102+L103+L104)</f>
        <v>291500</v>
      </c>
      <c r="M87" s="245"/>
      <c r="N87" s="242"/>
      <c r="O87" s="242"/>
      <c r="P87" s="242"/>
      <c r="Q87" s="242"/>
      <c r="R87" s="242"/>
    </row>
    <row r="88" spans="1:18" ht="11.25" customHeight="1">
      <c r="A88" s="605" t="s">
        <v>284</v>
      </c>
      <c r="B88" s="606"/>
      <c r="C88" s="163">
        <v>12000</v>
      </c>
      <c r="D88" s="130">
        <v>3704</v>
      </c>
      <c r="E88" s="450">
        <v>12000</v>
      </c>
      <c r="F88" s="450">
        <v>0</v>
      </c>
      <c r="G88" s="450">
        <v>0</v>
      </c>
      <c r="H88" s="450">
        <v>0</v>
      </c>
      <c r="I88" s="360">
        <v>12000</v>
      </c>
      <c r="J88" s="311">
        <f>SUM(I88/C88)*100</f>
        <v>100</v>
      </c>
      <c r="K88" s="163">
        <v>12000</v>
      </c>
      <c r="L88" s="276">
        <v>12000</v>
      </c>
      <c r="M88" s="536"/>
      <c r="N88" s="676"/>
      <c r="O88" s="676"/>
      <c r="P88" s="676"/>
      <c r="Q88" s="676"/>
      <c r="R88" s="676"/>
    </row>
    <row r="89" spans="1:18" ht="23.25" customHeight="1">
      <c r="A89" s="564" t="s">
        <v>353</v>
      </c>
      <c r="B89" s="565"/>
      <c r="C89" s="130">
        <v>25000</v>
      </c>
      <c r="D89" s="130">
        <v>8576</v>
      </c>
      <c r="E89" s="450">
        <v>25000</v>
      </c>
      <c r="F89" s="450">
        <v>0</v>
      </c>
      <c r="G89" s="450">
        <v>0</v>
      </c>
      <c r="H89" s="450">
        <v>0</v>
      </c>
      <c r="I89" s="360">
        <v>25000</v>
      </c>
      <c r="J89" s="311">
        <f aca="true" t="shared" si="19" ref="J89:J104">SUM(I89/C89)*100</f>
        <v>100</v>
      </c>
      <c r="K89" s="130">
        <v>25000</v>
      </c>
      <c r="L89" s="276">
        <v>25000</v>
      </c>
      <c r="M89" s="245"/>
      <c r="N89" s="245"/>
      <c r="O89" s="242"/>
      <c r="P89" s="242"/>
      <c r="Q89" s="242"/>
      <c r="R89" s="242"/>
    </row>
    <row r="90" spans="1:19" ht="21.75" customHeight="1">
      <c r="A90" s="564" t="s">
        <v>309</v>
      </c>
      <c r="B90" s="565"/>
      <c r="C90" s="130">
        <v>7000</v>
      </c>
      <c r="D90" s="130">
        <v>2053</v>
      </c>
      <c r="E90" s="450">
        <v>9900</v>
      </c>
      <c r="F90" s="450">
        <v>10000</v>
      </c>
      <c r="G90" s="450">
        <v>2100</v>
      </c>
      <c r="H90" s="450">
        <v>0</v>
      </c>
      <c r="I90" s="360">
        <v>22000</v>
      </c>
      <c r="J90" s="311">
        <f t="shared" si="19"/>
        <v>314.2857142857143</v>
      </c>
      <c r="K90" s="130">
        <v>7000</v>
      </c>
      <c r="L90" s="276">
        <v>7000</v>
      </c>
      <c r="M90" s="672"/>
      <c r="N90" s="673"/>
      <c r="O90" s="673"/>
      <c r="P90" s="673"/>
      <c r="Q90" s="673"/>
      <c r="R90" s="673"/>
      <c r="S90" s="304"/>
    </row>
    <row r="91" spans="1:19" ht="14.25" customHeight="1">
      <c r="A91" s="564" t="s">
        <v>283</v>
      </c>
      <c r="B91" s="565"/>
      <c r="C91" s="163">
        <f>SUM(C92:C94)</f>
        <v>114420</v>
      </c>
      <c r="D91" s="130">
        <f aca="true" t="shared" si="20" ref="D91:I91">SUM(D92:D94)</f>
        <v>46251</v>
      </c>
      <c r="E91" s="130">
        <f t="shared" si="20"/>
        <v>6500</v>
      </c>
      <c r="F91" s="130">
        <f t="shared" si="20"/>
        <v>0</v>
      </c>
      <c r="G91" s="130">
        <f t="shared" si="20"/>
        <v>0</v>
      </c>
      <c r="H91" s="130">
        <f t="shared" si="20"/>
        <v>0</v>
      </c>
      <c r="I91" s="163">
        <f t="shared" si="20"/>
        <v>6500</v>
      </c>
      <c r="J91" s="311">
        <f t="shared" si="19"/>
        <v>5.680825030589058</v>
      </c>
      <c r="K91" s="163">
        <f>SUM(K92:K94)</f>
        <v>6500</v>
      </c>
      <c r="L91" s="276">
        <f>SUM(L92+L94)</f>
        <v>6500</v>
      </c>
      <c r="M91" s="388"/>
      <c r="N91" s="388"/>
      <c r="O91" s="388"/>
      <c r="P91" s="388"/>
      <c r="Q91" s="304"/>
      <c r="R91" s="304"/>
      <c r="S91" s="304"/>
    </row>
    <row r="92" spans="1:19" ht="18.75" customHeight="1">
      <c r="A92" s="725" t="s">
        <v>287</v>
      </c>
      <c r="B92" s="726"/>
      <c r="C92" s="163">
        <v>6250</v>
      </c>
      <c r="D92" s="130">
        <v>15</v>
      </c>
      <c r="E92" s="450">
        <v>6500</v>
      </c>
      <c r="F92" s="450">
        <v>0</v>
      </c>
      <c r="G92" s="450">
        <v>0</v>
      </c>
      <c r="H92" s="450">
        <v>0</v>
      </c>
      <c r="I92" s="360">
        <v>6500</v>
      </c>
      <c r="J92" s="311">
        <f t="shared" si="19"/>
        <v>104</v>
      </c>
      <c r="K92" s="163">
        <v>6500</v>
      </c>
      <c r="L92" s="276">
        <v>6500</v>
      </c>
      <c r="M92" s="388"/>
      <c r="N92" s="388"/>
      <c r="O92" s="304"/>
      <c r="P92" s="304"/>
      <c r="Q92" s="304"/>
      <c r="R92" s="304"/>
      <c r="S92" s="304"/>
    </row>
    <row r="93" spans="1:19" s="242" customFormat="1" ht="20.25" customHeight="1">
      <c r="A93" s="725" t="s">
        <v>286</v>
      </c>
      <c r="B93" s="726"/>
      <c r="C93" s="163">
        <v>46240</v>
      </c>
      <c r="D93" s="130">
        <v>0</v>
      </c>
      <c r="E93" s="450">
        <v>0</v>
      </c>
      <c r="F93" s="450">
        <v>0</v>
      </c>
      <c r="G93" s="450">
        <v>0</v>
      </c>
      <c r="H93" s="450">
        <v>0</v>
      </c>
      <c r="I93" s="360">
        <v>0</v>
      </c>
      <c r="J93" s="311">
        <v>0</v>
      </c>
      <c r="K93" s="163">
        <v>0</v>
      </c>
      <c r="L93" s="276">
        <v>0</v>
      </c>
      <c r="M93" s="388"/>
      <c r="N93" s="388"/>
      <c r="O93" s="304"/>
      <c r="P93" s="304"/>
      <c r="Q93" s="304"/>
      <c r="R93" s="304"/>
      <c r="S93" s="304"/>
    </row>
    <row r="94" spans="1:19" ht="25.5" customHeight="1">
      <c r="A94" s="725" t="s">
        <v>421</v>
      </c>
      <c r="B94" s="726"/>
      <c r="C94" s="163">
        <v>61930</v>
      </c>
      <c r="D94" s="130">
        <v>46236</v>
      </c>
      <c r="E94" s="450">
        <v>0</v>
      </c>
      <c r="F94" s="450">
        <v>0</v>
      </c>
      <c r="G94" s="450">
        <v>0</v>
      </c>
      <c r="H94" s="450">
        <v>0</v>
      </c>
      <c r="I94" s="360">
        <v>0</v>
      </c>
      <c r="J94" s="311">
        <v>0</v>
      </c>
      <c r="K94" s="163">
        <v>0</v>
      </c>
      <c r="L94" s="276">
        <v>0</v>
      </c>
      <c r="M94" s="389"/>
      <c r="N94" s="390"/>
      <c r="O94" s="390"/>
      <c r="P94" s="390"/>
      <c r="Q94" s="390"/>
      <c r="R94" s="390"/>
      <c r="S94" s="390"/>
    </row>
    <row r="95" spans="1:18" ht="18" customHeight="1">
      <c r="A95" s="564" t="s">
        <v>282</v>
      </c>
      <c r="B95" s="565"/>
      <c r="C95" s="130">
        <v>28150</v>
      </c>
      <c r="D95" s="130">
        <v>5318</v>
      </c>
      <c r="E95" s="450">
        <v>28000</v>
      </c>
      <c r="F95" s="450">
        <v>2000</v>
      </c>
      <c r="G95" s="450">
        <v>0</v>
      </c>
      <c r="H95" s="450">
        <v>0</v>
      </c>
      <c r="I95" s="360">
        <v>30000</v>
      </c>
      <c r="J95" s="311">
        <f t="shared" si="19"/>
        <v>106.57193605683837</v>
      </c>
      <c r="K95" s="130">
        <v>30000</v>
      </c>
      <c r="L95" s="276">
        <v>30000</v>
      </c>
      <c r="M95" s="536"/>
      <c r="N95" s="537"/>
      <c r="O95" s="537"/>
      <c r="P95" s="537"/>
      <c r="Q95" s="537"/>
      <c r="R95" s="537"/>
    </row>
    <row r="96" spans="1:18" ht="24.75" customHeight="1">
      <c r="A96" s="564" t="s">
        <v>418</v>
      </c>
      <c r="B96" s="565"/>
      <c r="C96" s="130">
        <v>5400</v>
      </c>
      <c r="D96" s="130">
        <v>2700</v>
      </c>
      <c r="E96" s="450">
        <v>37500</v>
      </c>
      <c r="F96" s="450">
        <v>0</v>
      </c>
      <c r="G96" s="450">
        <v>0</v>
      </c>
      <c r="H96" s="450">
        <v>0</v>
      </c>
      <c r="I96" s="360">
        <v>37500</v>
      </c>
      <c r="J96" s="311">
        <f t="shared" si="19"/>
        <v>694.4444444444445</v>
      </c>
      <c r="K96" s="130">
        <v>5400</v>
      </c>
      <c r="L96" s="276">
        <v>35000</v>
      </c>
      <c r="M96" s="658"/>
      <c r="N96" s="659"/>
      <c r="O96" s="659"/>
      <c r="P96" s="659"/>
      <c r="Q96" s="659"/>
      <c r="R96" s="659"/>
    </row>
    <row r="97" spans="1:18" ht="23.25" customHeight="1">
      <c r="A97" s="564" t="s">
        <v>274</v>
      </c>
      <c r="B97" s="565"/>
      <c r="C97" s="163">
        <v>71000</v>
      </c>
      <c r="D97" s="130">
        <v>28564</v>
      </c>
      <c r="E97" s="450">
        <v>71000</v>
      </c>
      <c r="F97" s="450">
        <v>0</v>
      </c>
      <c r="G97" s="450">
        <v>0</v>
      </c>
      <c r="H97" s="450">
        <v>0</v>
      </c>
      <c r="I97" s="360">
        <v>71000</v>
      </c>
      <c r="J97" s="311">
        <f t="shared" si="19"/>
        <v>100</v>
      </c>
      <c r="K97" s="163">
        <v>71000</v>
      </c>
      <c r="L97" s="276">
        <v>71000</v>
      </c>
      <c r="M97" s="250"/>
      <c r="N97" s="250"/>
      <c r="O97" s="250"/>
      <c r="P97" s="250"/>
      <c r="Q97" s="250"/>
      <c r="R97" s="242"/>
    </row>
    <row r="98" spans="1:18" ht="36" customHeight="1">
      <c r="A98" s="564" t="s">
        <v>345</v>
      </c>
      <c r="B98" s="565"/>
      <c r="C98" s="130">
        <v>15000</v>
      </c>
      <c r="D98" s="130">
        <v>2000</v>
      </c>
      <c r="E98" s="450">
        <v>15000</v>
      </c>
      <c r="F98" s="450">
        <v>0</v>
      </c>
      <c r="G98" s="450">
        <v>0</v>
      </c>
      <c r="H98" s="450"/>
      <c r="I98" s="360">
        <v>15000</v>
      </c>
      <c r="J98" s="311">
        <f t="shared" si="19"/>
        <v>100</v>
      </c>
      <c r="K98" s="130">
        <v>15000</v>
      </c>
      <c r="L98" s="276">
        <v>15000</v>
      </c>
      <c r="M98" s="656"/>
      <c r="N98" s="657"/>
      <c r="O98" s="657"/>
      <c r="P98" s="657"/>
      <c r="Q98" s="657"/>
      <c r="R98" s="657"/>
    </row>
    <row r="99" spans="1:19" ht="35.25" customHeight="1">
      <c r="A99" s="564" t="s">
        <v>135</v>
      </c>
      <c r="B99" s="565"/>
      <c r="C99" s="130">
        <v>31000</v>
      </c>
      <c r="D99" s="130">
        <v>11341</v>
      </c>
      <c r="E99" s="450">
        <v>50000</v>
      </c>
      <c r="F99" s="450">
        <v>0</v>
      </c>
      <c r="G99" s="450">
        <v>0</v>
      </c>
      <c r="H99" s="450">
        <v>0</v>
      </c>
      <c r="I99" s="360">
        <v>50000</v>
      </c>
      <c r="J99" s="311">
        <f t="shared" si="19"/>
        <v>161.29032258064515</v>
      </c>
      <c r="K99" s="130">
        <v>50000</v>
      </c>
      <c r="L99" s="276">
        <v>50000</v>
      </c>
      <c r="M99" s="672"/>
      <c r="N99" s="673"/>
      <c r="O99" s="673"/>
      <c r="P99" s="673"/>
      <c r="Q99" s="673"/>
      <c r="R99" s="673"/>
      <c r="S99" s="673"/>
    </row>
    <row r="100" spans="1:18" ht="13.5" customHeight="1">
      <c r="A100" s="564" t="s">
        <v>278</v>
      </c>
      <c r="B100" s="565"/>
      <c r="C100" s="130">
        <v>34560</v>
      </c>
      <c r="D100" s="130">
        <v>1275</v>
      </c>
      <c r="E100" s="450">
        <v>10000</v>
      </c>
      <c r="F100" s="450">
        <v>0</v>
      </c>
      <c r="G100" s="450">
        <v>0</v>
      </c>
      <c r="H100" s="450">
        <v>0</v>
      </c>
      <c r="I100" s="360">
        <v>10000</v>
      </c>
      <c r="J100" s="311">
        <f t="shared" si="19"/>
        <v>28.935185185185187</v>
      </c>
      <c r="K100" s="130">
        <v>10000</v>
      </c>
      <c r="L100" s="276">
        <v>10000</v>
      </c>
      <c r="M100" s="242"/>
      <c r="N100" s="242"/>
      <c r="O100" s="242"/>
      <c r="P100" s="242"/>
      <c r="Q100" s="242"/>
      <c r="R100" s="242"/>
    </row>
    <row r="101" spans="1:18" ht="15.75" customHeight="1">
      <c r="A101" s="564" t="s">
        <v>279</v>
      </c>
      <c r="B101" s="565"/>
      <c r="C101" s="163">
        <v>15000</v>
      </c>
      <c r="D101" s="130">
        <v>0</v>
      </c>
      <c r="E101" s="450">
        <v>15000</v>
      </c>
      <c r="F101" s="450">
        <v>0</v>
      </c>
      <c r="G101" s="450">
        <v>0</v>
      </c>
      <c r="H101" s="450">
        <v>0</v>
      </c>
      <c r="I101" s="360">
        <v>15000</v>
      </c>
      <c r="J101" s="311">
        <f t="shared" si="19"/>
        <v>100</v>
      </c>
      <c r="K101" s="163">
        <v>15000</v>
      </c>
      <c r="L101" s="276">
        <v>15000</v>
      </c>
      <c r="M101" s="242"/>
      <c r="N101" s="242"/>
      <c r="O101" s="242"/>
      <c r="P101" s="242"/>
      <c r="Q101" s="242"/>
      <c r="R101" s="242"/>
    </row>
    <row r="102" spans="1:19" ht="24.75" customHeight="1">
      <c r="A102" s="564" t="s">
        <v>280</v>
      </c>
      <c r="B102" s="565"/>
      <c r="C102" s="163">
        <v>2500</v>
      </c>
      <c r="D102" s="130">
        <v>2201</v>
      </c>
      <c r="E102" s="450">
        <v>0</v>
      </c>
      <c r="F102" s="450">
        <v>2500</v>
      </c>
      <c r="G102" s="450">
        <v>0</v>
      </c>
      <c r="H102" s="450">
        <v>0</v>
      </c>
      <c r="I102" s="360">
        <v>2500</v>
      </c>
      <c r="J102" s="311">
        <f t="shared" si="19"/>
        <v>100</v>
      </c>
      <c r="K102" s="163">
        <v>2500</v>
      </c>
      <c r="L102" s="276">
        <v>2500</v>
      </c>
      <c r="M102" s="666"/>
      <c r="N102" s="674"/>
      <c r="O102" s="674"/>
      <c r="P102" s="674"/>
      <c r="Q102" s="674"/>
      <c r="R102" s="674"/>
      <c r="S102" s="674"/>
    </row>
    <row r="103" spans="1:19" s="242" customFormat="1" ht="15.75" customHeight="1">
      <c r="A103" s="564" t="s">
        <v>460</v>
      </c>
      <c r="B103" s="565"/>
      <c r="C103" s="163">
        <v>277620</v>
      </c>
      <c r="D103" s="130">
        <v>0</v>
      </c>
      <c r="E103" s="450">
        <v>0</v>
      </c>
      <c r="F103" s="450">
        <v>0</v>
      </c>
      <c r="G103" s="450">
        <v>0</v>
      </c>
      <c r="H103" s="450">
        <v>0</v>
      </c>
      <c r="I103" s="360">
        <v>0</v>
      </c>
      <c r="J103" s="311">
        <f t="shared" si="19"/>
        <v>0</v>
      </c>
      <c r="K103" s="163">
        <v>0</v>
      </c>
      <c r="L103" s="276">
        <v>0</v>
      </c>
      <c r="M103" s="393"/>
      <c r="N103" s="394"/>
      <c r="O103" s="394"/>
      <c r="P103" s="394"/>
      <c r="Q103" s="394"/>
      <c r="R103" s="394"/>
      <c r="S103" s="394"/>
    </row>
    <row r="104" spans="1:19" ht="15" thickBot="1">
      <c r="A104" s="580" t="s">
        <v>281</v>
      </c>
      <c r="B104" s="581"/>
      <c r="C104" s="162">
        <v>12500</v>
      </c>
      <c r="D104" s="131">
        <v>1</v>
      </c>
      <c r="E104" s="449">
        <v>12500</v>
      </c>
      <c r="F104" s="449">
        <v>0</v>
      </c>
      <c r="G104" s="449">
        <v>0</v>
      </c>
      <c r="H104" s="449">
        <v>0</v>
      </c>
      <c r="I104" s="361">
        <v>12500</v>
      </c>
      <c r="J104" s="315">
        <f t="shared" si="19"/>
        <v>100</v>
      </c>
      <c r="K104" s="162">
        <v>12500</v>
      </c>
      <c r="L104" s="277">
        <v>12500</v>
      </c>
      <c r="M104" s="666"/>
      <c r="N104" s="674"/>
      <c r="O104" s="674"/>
      <c r="P104" s="674"/>
      <c r="Q104" s="674"/>
      <c r="R104" s="674"/>
      <c r="S104" s="674"/>
    </row>
    <row r="105" spans="1:12" s="242" customFormat="1" ht="4.5" customHeight="1">
      <c r="A105" s="292"/>
      <c r="B105" s="292"/>
      <c r="C105" s="293"/>
      <c r="D105" s="293"/>
      <c r="E105" s="335"/>
      <c r="F105" s="335"/>
      <c r="G105" s="335"/>
      <c r="H105" s="335"/>
      <c r="I105" s="336"/>
      <c r="J105" s="370"/>
      <c r="K105" s="293"/>
      <c r="L105" s="293"/>
    </row>
    <row r="106" spans="1:12" s="242" customFormat="1" ht="5.25" customHeight="1" thickBot="1">
      <c r="A106" s="292"/>
      <c r="B106" s="292"/>
      <c r="C106" s="293"/>
      <c r="D106" s="293"/>
      <c r="E106" s="294"/>
      <c r="F106" s="294"/>
      <c r="G106" s="294"/>
      <c r="H106" s="294"/>
      <c r="I106" s="293"/>
      <c r="J106" s="136"/>
      <c r="K106" s="293"/>
      <c r="L106" s="293"/>
    </row>
    <row r="107" spans="1:18" ht="9.75" customHeight="1" hidden="1" thickBot="1">
      <c r="A107" s="292"/>
      <c r="B107" s="292"/>
      <c r="C107" s="295"/>
      <c r="D107" s="295"/>
      <c r="E107" s="295"/>
      <c r="F107" s="295"/>
      <c r="G107" s="295"/>
      <c r="H107" s="295"/>
      <c r="I107" s="295"/>
      <c r="J107" s="136"/>
      <c r="K107" s="7"/>
      <c r="L107" s="7"/>
      <c r="M107" s="242"/>
      <c r="N107" s="242"/>
      <c r="O107" s="242"/>
      <c r="P107" s="242"/>
      <c r="Q107" s="242"/>
      <c r="R107" s="242"/>
    </row>
    <row r="108" spans="1:18" ht="30" customHeight="1" thickBot="1">
      <c r="A108" s="579" t="s">
        <v>352</v>
      </c>
      <c r="B108" s="578" t="s">
        <v>1</v>
      </c>
      <c r="C108" s="542" t="s">
        <v>415</v>
      </c>
      <c r="D108" s="542"/>
      <c r="E108" s="540" t="s">
        <v>477</v>
      </c>
      <c r="F108" s="540"/>
      <c r="G108" s="540"/>
      <c r="H108" s="540"/>
      <c r="I108" s="540"/>
      <c r="J108" s="541" t="s">
        <v>2</v>
      </c>
      <c r="K108" s="542" t="s">
        <v>416</v>
      </c>
      <c r="L108" s="542"/>
      <c r="M108" s="242"/>
      <c r="N108" s="242"/>
      <c r="O108" s="242"/>
      <c r="P108" s="242"/>
      <c r="Q108" s="242"/>
      <c r="R108" s="242"/>
    </row>
    <row r="109" spans="1:19" ht="57.75" customHeight="1" thickBot="1">
      <c r="A109" s="579"/>
      <c r="B109" s="578"/>
      <c r="C109" s="421" t="s">
        <v>413</v>
      </c>
      <c r="D109" s="422" t="s">
        <v>414</v>
      </c>
      <c r="E109" s="423" t="s">
        <v>94</v>
      </c>
      <c r="F109" s="423" t="s">
        <v>101</v>
      </c>
      <c r="G109" s="423" t="s">
        <v>95</v>
      </c>
      <c r="H109" s="423" t="s">
        <v>100</v>
      </c>
      <c r="I109" s="421" t="s">
        <v>294</v>
      </c>
      <c r="J109" s="541"/>
      <c r="K109" s="424" t="s">
        <v>380</v>
      </c>
      <c r="L109" s="425" t="s">
        <v>412</v>
      </c>
      <c r="M109" s="304"/>
      <c r="N109" s="304"/>
      <c r="O109" s="304"/>
      <c r="P109" s="304"/>
      <c r="Q109" s="304"/>
      <c r="R109" s="304"/>
      <c r="S109" s="304"/>
    </row>
    <row r="110" spans="1:19" ht="12" customHeight="1" thickBot="1">
      <c r="A110" s="426">
        <v>1</v>
      </c>
      <c r="B110" s="426">
        <v>2</v>
      </c>
      <c r="C110" s="427">
        <v>3</v>
      </c>
      <c r="D110" s="426">
        <v>4</v>
      </c>
      <c r="E110" s="426">
        <v>5</v>
      </c>
      <c r="F110" s="426">
        <v>6</v>
      </c>
      <c r="G110" s="426">
        <v>7</v>
      </c>
      <c r="H110" s="426">
        <v>8</v>
      </c>
      <c r="I110" s="427">
        <v>9</v>
      </c>
      <c r="J110" s="426" t="s">
        <v>295</v>
      </c>
      <c r="K110" s="427">
        <v>11</v>
      </c>
      <c r="L110" s="427">
        <v>12</v>
      </c>
      <c r="M110" s="304"/>
      <c r="N110" s="304"/>
      <c r="O110" s="304"/>
      <c r="P110" s="304"/>
      <c r="Q110" s="304"/>
      <c r="R110" s="304"/>
      <c r="S110" s="304"/>
    </row>
    <row r="111" spans="1:19" ht="3.75" customHeight="1" thickBot="1">
      <c r="A111" s="128"/>
      <c r="B111" s="128"/>
      <c r="C111" s="128"/>
      <c r="D111" s="128"/>
      <c r="E111" s="371"/>
      <c r="F111" s="371"/>
      <c r="G111" s="371"/>
      <c r="H111" s="371"/>
      <c r="I111" s="371"/>
      <c r="J111" s="371"/>
      <c r="K111" s="128"/>
      <c r="L111" s="128"/>
      <c r="M111" s="304"/>
      <c r="N111" s="304"/>
      <c r="O111" s="304"/>
      <c r="P111" s="304"/>
      <c r="Q111" s="304"/>
      <c r="R111" s="304"/>
      <c r="S111" s="304"/>
    </row>
    <row r="112" spans="1:28" s="26" customFormat="1" ht="29.25" customHeight="1" thickBot="1">
      <c r="A112" s="731" t="s">
        <v>136</v>
      </c>
      <c r="B112" s="732"/>
      <c r="C112" s="471">
        <f aca="true" t="shared" si="21" ref="C112:I112">SUM(C114+C123+C137+C147+C150+C159)</f>
        <v>1863020</v>
      </c>
      <c r="D112" s="471">
        <f t="shared" si="21"/>
        <v>981923</v>
      </c>
      <c r="E112" s="471">
        <f t="shared" si="21"/>
        <v>1488680</v>
      </c>
      <c r="F112" s="471">
        <f t="shared" si="21"/>
        <v>18500</v>
      </c>
      <c r="G112" s="471">
        <f t="shared" si="21"/>
        <v>90000</v>
      </c>
      <c r="H112" s="471">
        <f t="shared" si="21"/>
        <v>0</v>
      </c>
      <c r="I112" s="471">
        <f t="shared" si="21"/>
        <v>1597180</v>
      </c>
      <c r="J112" s="475">
        <f>SUM(I112/C112)*100</f>
        <v>85.73069532264817</v>
      </c>
      <c r="K112" s="471">
        <f>SUM(K114+K123+K137+K147+K150+K159)</f>
        <v>1631980</v>
      </c>
      <c r="L112" s="471">
        <f>SUM(L114+L123+L137+L147+L150+L159)</f>
        <v>1631980</v>
      </c>
      <c r="M112" s="304"/>
      <c r="N112" s="304"/>
      <c r="O112" s="304"/>
      <c r="P112" s="304"/>
      <c r="Q112" s="304"/>
      <c r="R112" s="304"/>
      <c r="S112" s="304"/>
      <c r="T112" s="7"/>
      <c r="U112" s="7"/>
      <c r="V112" s="7"/>
      <c r="W112" s="7"/>
      <c r="X112" s="7"/>
      <c r="Y112" s="7"/>
      <c r="Z112" s="7"/>
      <c r="AA112" s="7"/>
      <c r="AB112" s="7"/>
    </row>
    <row r="113" spans="3:19" ht="8.25" customHeight="1" thickBot="1">
      <c r="C113" s="23"/>
      <c r="D113" s="23"/>
      <c r="E113" s="358"/>
      <c r="F113" s="358"/>
      <c r="G113" s="358"/>
      <c r="H113" s="358"/>
      <c r="I113" s="358"/>
      <c r="J113" s="359"/>
      <c r="K113" s="23"/>
      <c r="L113" s="23"/>
      <c r="M113" s="304"/>
      <c r="N113" s="304"/>
      <c r="O113" s="304"/>
      <c r="P113" s="304"/>
      <c r="Q113" s="304"/>
      <c r="R113" s="304"/>
      <c r="S113" s="304"/>
    </row>
    <row r="114" spans="1:19" ht="24.75" customHeight="1">
      <c r="A114" s="715" t="s">
        <v>137</v>
      </c>
      <c r="B114" s="716"/>
      <c r="C114" s="169">
        <f>SUM(C115+C116+C119+C120+C121)</f>
        <v>604680</v>
      </c>
      <c r="D114" s="27">
        <f>SUM(D115+D116+D119+D120+D121)</f>
        <v>306277</v>
      </c>
      <c r="E114" s="27">
        <f>SUM(E115+E116+E119+E120+E121)</f>
        <v>607180</v>
      </c>
      <c r="F114" s="27">
        <f>SUM(F115+F116+F117+F118+F119+F120+F121)</f>
        <v>0</v>
      </c>
      <c r="G114" s="27">
        <f>SUM(G115+G116+G117+G118+G119+G120+G121)</f>
        <v>0</v>
      </c>
      <c r="H114" s="27">
        <f>SUM(H115+H116+H117+H118+H119+H120+H121)</f>
        <v>0</v>
      </c>
      <c r="I114" s="169">
        <f>SUM(I115+I116+I119+I120+I121)</f>
        <v>607180</v>
      </c>
      <c r="J114" s="481">
        <f aca="true" t="shared" si="22" ref="J114:J121">SUM(I114/C114)*100</f>
        <v>100.41344182046703</v>
      </c>
      <c r="K114" s="169">
        <f>SUM(K115+K116+K119+K120+K121)</f>
        <v>607180</v>
      </c>
      <c r="L114" s="206">
        <f>SUM(L115+L116+L119+L120+L121)</f>
        <v>607180</v>
      </c>
      <c r="M114" s="304"/>
      <c r="N114" s="304"/>
      <c r="O114" s="304"/>
      <c r="P114" s="304"/>
      <c r="Q114" s="304"/>
      <c r="R114" s="304"/>
      <c r="S114" s="304"/>
    </row>
    <row r="115" spans="1:19" ht="24.75" customHeight="1">
      <c r="A115" s="703" t="s">
        <v>290</v>
      </c>
      <c r="B115" s="704"/>
      <c r="C115" s="163">
        <v>180</v>
      </c>
      <c r="D115" s="163">
        <v>177</v>
      </c>
      <c r="E115" s="132">
        <v>180</v>
      </c>
      <c r="F115" s="372">
        <v>0</v>
      </c>
      <c r="G115" s="372">
        <v>0</v>
      </c>
      <c r="H115" s="372">
        <v>0</v>
      </c>
      <c r="I115" s="360">
        <v>180</v>
      </c>
      <c r="J115" s="311">
        <f t="shared" si="22"/>
        <v>100</v>
      </c>
      <c r="K115" s="163">
        <v>180</v>
      </c>
      <c r="L115" s="276">
        <v>180</v>
      </c>
      <c r="M115" s="304"/>
      <c r="N115" s="304"/>
      <c r="O115" s="304"/>
      <c r="P115" s="304"/>
      <c r="Q115" s="304"/>
      <c r="R115" s="304"/>
      <c r="S115" s="304"/>
    </row>
    <row r="116" spans="1:19" ht="15" customHeight="1">
      <c r="A116" s="733" t="s">
        <v>289</v>
      </c>
      <c r="B116" s="734"/>
      <c r="C116" s="130">
        <f aca="true" t="shared" si="23" ref="C116:I116">SUM(C117+C118)</f>
        <v>97000</v>
      </c>
      <c r="D116" s="130">
        <f t="shared" si="23"/>
        <v>45500</v>
      </c>
      <c r="E116" s="130">
        <f t="shared" si="23"/>
        <v>97000</v>
      </c>
      <c r="F116" s="360">
        <f t="shared" si="23"/>
        <v>0</v>
      </c>
      <c r="G116" s="360">
        <f t="shared" si="23"/>
        <v>0</v>
      </c>
      <c r="H116" s="360">
        <f t="shared" si="23"/>
        <v>0</v>
      </c>
      <c r="I116" s="360">
        <f t="shared" si="23"/>
        <v>97000</v>
      </c>
      <c r="J116" s="373">
        <f t="shared" si="22"/>
        <v>100</v>
      </c>
      <c r="K116" s="130">
        <f>SUM(K117+K118)</f>
        <v>97000</v>
      </c>
      <c r="L116" s="283">
        <f>SUM(L117+L118)</f>
        <v>97000</v>
      </c>
      <c r="M116" s="304"/>
      <c r="N116" s="304"/>
      <c r="O116" s="304"/>
      <c r="P116" s="304"/>
      <c r="Q116" s="304"/>
      <c r="R116" s="304"/>
      <c r="S116" s="304"/>
    </row>
    <row r="117" spans="1:19" ht="15" customHeight="1">
      <c r="A117" s="727" t="s">
        <v>291</v>
      </c>
      <c r="B117" s="728"/>
      <c r="C117" s="174">
        <v>72000</v>
      </c>
      <c r="D117" s="174">
        <v>36000</v>
      </c>
      <c r="E117" s="450">
        <v>72000</v>
      </c>
      <c r="F117" s="325">
        <v>0</v>
      </c>
      <c r="G117" s="325">
        <v>0</v>
      </c>
      <c r="H117" s="325">
        <v>0</v>
      </c>
      <c r="I117" s="374">
        <v>72000</v>
      </c>
      <c r="J117" s="311">
        <f t="shared" si="22"/>
        <v>100</v>
      </c>
      <c r="K117" s="174">
        <v>72000</v>
      </c>
      <c r="L117" s="284">
        <v>72000</v>
      </c>
      <c r="M117" s="522"/>
      <c r="N117" s="522"/>
      <c r="O117" s="522"/>
      <c r="P117" s="522"/>
      <c r="Q117" s="522"/>
      <c r="R117" s="304"/>
      <c r="S117" s="304"/>
    </row>
    <row r="118" spans="1:19" ht="15.75" customHeight="1">
      <c r="A118" s="727" t="s">
        <v>138</v>
      </c>
      <c r="B118" s="728"/>
      <c r="C118" s="174">
        <v>25000</v>
      </c>
      <c r="D118" s="174">
        <v>9500</v>
      </c>
      <c r="E118" s="450">
        <v>25000</v>
      </c>
      <c r="F118" s="325">
        <v>0</v>
      </c>
      <c r="G118" s="325">
        <v>0</v>
      </c>
      <c r="H118" s="325">
        <v>0</v>
      </c>
      <c r="I118" s="374">
        <v>25000</v>
      </c>
      <c r="J118" s="311">
        <f t="shared" si="22"/>
        <v>100</v>
      </c>
      <c r="K118" s="174">
        <v>25000</v>
      </c>
      <c r="L118" s="284">
        <v>25000</v>
      </c>
      <c r="M118" s="304"/>
      <c r="N118" s="304"/>
      <c r="O118" s="304"/>
      <c r="P118" s="304"/>
      <c r="Q118" s="304"/>
      <c r="R118" s="304"/>
      <c r="S118" s="304"/>
    </row>
    <row r="119" spans="1:19" ht="15.75" customHeight="1">
      <c r="A119" s="703" t="s">
        <v>288</v>
      </c>
      <c r="B119" s="704"/>
      <c r="C119" s="130">
        <v>135000</v>
      </c>
      <c r="D119" s="163">
        <v>70600</v>
      </c>
      <c r="E119" s="132">
        <v>140000</v>
      </c>
      <c r="F119" s="372">
        <v>0</v>
      </c>
      <c r="G119" s="372">
        <v>0</v>
      </c>
      <c r="H119" s="372">
        <v>0</v>
      </c>
      <c r="I119" s="360">
        <v>140000</v>
      </c>
      <c r="J119" s="311">
        <f t="shared" si="22"/>
        <v>103.7037037037037</v>
      </c>
      <c r="K119" s="130">
        <v>140000</v>
      </c>
      <c r="L119" s="276">
        <v>140000</v>
      </c>
      <c r="M119" s="304"/>
      <c r="N119" s="304"/>
      <c r="O119" s="304"/>
      <c r="P119" s="304"/>
      <c r="Q119" s="304"/>
      <c r="R119" s="304"/>
      <c r="S119" s="304"/>
    </row>
    <row r="120" spans="1:19" ht="24.75" customHeight="1">
      <c r="A120" s="703" t="s">
        <v>139</v>
      </c>
      <c r="B120" s="704"/>
      <c r="C120" s="163">
        <v>215000</v>
      </c>
      <c r="D120" s="163">
        <v>110000</v>
      </c>
      <c r="E120" s="132">
        <v>210000</v>
      </c>
      <c r="F120" s="372">
        <v>0</v>
      </c>
      <c r="G120" s="372">
        <v>0</v>
      </c>
      <c r="H120" s="372">
        <v>0</v>
      </c>
      <c r="I120" s="360">
        <v>210000</v>
      </c>
      <c r="J120" s="311">
        <f t="shared" si="22"/>
        <v>97.67441860465115</v>
      </c>
      <c r="K120" s="163">
        <v>210000</v>
      </c>
      <c r="L120" s="276">
        <v>210000</v>
      </c>
      <c r="M120" s="304"/>
      <c r="N120" s="304"/>
      <c r="O120" s="304"/>
      <c r="P120" s="304"/>
      <c r="Q120" s="304"/>
      <c r="R120" s="304"/>
      <c r="S120" s="304"/>
    </row>
    <row r="121" spans="1:19" ht="18.75" customHeight="1" thickBot="1">
      <c r="A121" s="697" t="s">
        <v>140</v>
      </c>
      <c r="B121" s="698"/>
      <c r="C121" s="162">
        <v>157500</v>
      </c>
      <c r="D121" s="162">
        <v>80000</v>
      </c>
      <c r="E121" s="448">
        <v>160000</v>
      </c>
      <c r="F121" s="375">
        <v>0</v>
      </c>
      <c r="G121" s="375">
        <v>0</v>
      </c>
      <c r="H121" s="375">
        <v>0</v>
      </c>
      <c r="I121" s="361">
        <v>160000</v>
      </c>
      <c r="J121" s="315">
        <f t="shared" si="22"/>
        <v>101.58730158730158</v>
      </c>
      <c r="K121" s="162">
        <v>160000</v>
      </c>
      <c r="L121" s="277">
        <v>160000</v>
      </c>
      <c r="M121" s="523"/>
      <c r="N121" s="523"/>
      <c r="O121" s="523"/>
      <c r="P121" s="523"/>
      <c r="Q121" s="523"/>
      <c r="R121" s="304"/>
      <c r="S121" s="304"/>
    </row>
    <row r="122" spans="3:19" ht="7.5" customHeight="1" thickBot="1">
      <c r="C122" s="167"/>
      <c r="D122" s="23"/>
      <c r="E122" s="23"/>
      <c r="F122" s="23"/>
      <c r="G122" s="23"/>
      <c r="H122" s="23"/>
      <c r="I122" s="167"/>
      <c r="J122" s="33"/>
      <c r="K122" s="167"/>
      <c r="L122" s="23"/>
      <c r="M122" s="521"/>
      <c r="N122" s="521"/>
      <c r="O122" s="521"/>
      <c r="P122" s="304"/>
      <c r="Q122" s="304"/>
      <c r="R122" s="304"/>
      <c r="S122" s="304"/>
    </row>
    <row r="123" spans="1:19" ht="18.75" customHeight="1">
      <c r="A123" s="699" t="s">
        <v>141</v>
      </c>
      <c r="B123" s="700"/>
      <c r="C123" s="169">
        <f>SUM(C124:C130)</f>
        <v>516140</v>
      </c>
      <c r="D123" s="169">
        <f aca="true" t="shared" si="24" ref="D123:I123">SUM(D124:D130)</f>
        <v>321445</v>
      </c>
      <c r="E123" s="169">
        <f t="shared" si="24"/>
        <v>169800</v>
      </c>
      <c r="F123" s="169">
        <f t="shared" si="24"/>
        <v>17500</v>
      </c>
      <c r="G123" s="169">
        <f t="shared" si="24"/>
        <v>90000</v>
      </c>
      <c r="H123" s="169">
        <f t="shared" si="24"/>
        <v>0</v>
      </c>
      <c r="I123" s="169">
        <f t="shared" si="24"/>
        <v>277300</v>
      </c>
      <c r="J123" s="481">
        <f aca="true" t="shared" si="25" ref="J123:J130">SUM(I123/C123)*100</f>
        <v>53.72573332816678</v>
      </c>
      <c r="K123" s="169">
        <f>SUM(K124:K130)</f>
        <v>296800</v>
      </c>
      <c r="L123" s="169">
        <f>SUM(L124:L130)</f>
        <v>296800</v>
      </c>
      <c r="M123" s="524"/>
      <c r="N123" s="524"/>
      <c r="O123" s="524"/>
      <c r="P123" s="304"/>
      <c r="Q123" s="304"/>
      <c r="R123" s="304"/>
      <c r="S123" s="304"/>
    </row>
    <row r="124" spans="1:19" ht="17.25" customHeight="1">
      <c r="A124" s="703" t="s">
        <v>388</v>
      </c>
      <c r="B124" s="704"/>
      <c r="C124" s="163">
        <v>3000</v>
      </c>
      <c r="D124" s="163">
        <v>0</v>
      </c>
      <c r="E124" s="132">
        <v>3000</v>
      </c>
      <c r="F124" s="132">
        <v>0</v>
      </c>
      <c r="G124" s="132">
        <v>0</v>
      </c>
      <c r="H124" s="372">
        <v>0</v>
      </c>
      <c r="I124" s="360">
        <v>3000</v>
      </c>
      <c r="J124" s="311">
        <f t="shared" si="25"/>
        <v>100</v>
      </c>
      <c r="K124" s="163">
        <v>3000</v>
      </c>
      <c r="L124" s="276">
        <v>3000</v>
      </c>
      <c r="M124" s="664"/>
      <c r="N124" s="665"/>
      <c r="O124" s="665"/>
      <c r="P124" s="665"/>
      <c r="Q124" s="665"/>
      <c r="R124" s="665"/>
      <c r="S124" s="304"/>
    </row>
    <row r="125" spans="1:27" ht="24" customHeight="1">
      <c r="A125" s="703" t="s">
        <v>315</v>
      </c>
      <c r="B125" s="704"/>
      <c r="C125" s="130">
        <v>12000</v>
      </c>
      <c r="D125" s="163">
        <v>4000</v>
      </c>
      <c r="E125" s="132">
        <v>10000</v>
      </c>
      <c r="F125" s="132">
        <v>0</v>
      </c>
      <c r="G125" s="132">
        <v>0</v>
      </c>
      <c r="H125" s="372">
        <v>0</v>
      </c>
      <c r="I125" s="360">
        <v>10000</v>
      </c>
      <c r="J125" s="311">
        <f t="shared" si="25"/>
        <v>83.33333333333334</v>
      </c>
      <c r="K125" s="130">
        <v>12000</v>
      </c>
      <c r="L125" s="276">
        <v>12000</v>
      </c>
      <c r="M125" s="669"/>
      <c r="N125" s="670"/>
      <c r="O125" s="670"/>
      <c r="P125" s="670"/>
      <c r="Q125" s="670"/>
      <c r="R125" s="670"/>
      <c r="S125" s="304"/>
      <c r="U125" s="545"/>
      <c r="V125" s="546"/>
      <c r="W125" s="546"/>
      <c r="X125" s="546"/>
      <c r="Y125" s="546"/>
      <c r="Z125" s="546"/>
      <c r="AA125" s="546"/>
    </row>
    <row r="126" spans="1:19" ht="24.75" customHeight="1">
      <c r="A126" s="703" t="s">
        <v>316</v>
      </c>
      <c r="B126" s="704"/>
      <c r="C126" s="163">
        <v>50000</v>
      </c>
      <c r="D126" s="163">
        <v>0</v>
      </c>
      <c r="E126" s="132">
        <v>40000</v>
      </c>
      <c r="F126" s="132">
        <v>0</v>
      </c>
      <c r="G126" s="132">
        <v>0</v>
      </c>
      <c r="H126" s="372">
        <v>0</v>
      </c>
      <c r="I126" s="360">
        <v>40000</v>
      </c>
      <c r="J126" s="311">
        <f t="shared" si="25"/>
        <v>80</v>
      </c>
      <c r="K126" s="163">
        <v>50000</v>
      </c>
      <c r="L126" s="276">
        <v>50000</v>
      </c>
      <c r="M126" s="390"/>
      <c r="N126" s="390"/>
      <c r="O126" s="390"/>
      <c r="P126" s="304"/>
      <c r="Q126" s="304"/>
      <c r="R126" s="304"/>
      <c r="S126" s="304"/>
    </row>
    <row r="127" spans="1:19" s="221" customFormat="1" ht="35.25" customHeight="1">
      <c r="A127" s="703" t="s">
        <v>354</v>
      </c>
      <c r="B127" s="704"/>
      <c r="C127" s="163">
        <v>25000</v>
      </c>
      <c r="D127" s="163">
        <v>9150</v>
      </c>
      <c r="E127" s="132">
        <v>25000</v>
      </c>
      <c r="F127" s="132">
        <v>0</v>
      </c>
      <c r="G127" s="132">
        <v>0</v>
      </c>
      <c r="H127" s="372">
        <v>0</v>
      </c>
      <c r="I127" s="360">
        <v>25000</v>
      </c>
      <c r="J127" s="311">
        <f t="shared" si="25"/>
        <v>100</v>
      </c>
      <c r="K127" s="163">
        <v>25000</v>
      </c>
      <c r="L127" s="276">
        <v>25000</v>
      </c>
      <c r="M127" s="390"/>
      <c r="N127" s="390"/>
      <c r="O127" s="390"/>
      <c r="P127" s="304"/>
      <c r="Q127" s="304"/>
      <c r="R127" s="304"/>
      <c r="S127" s="304"/>
    </row>
    <row r="128" spans="1:19" ht="15.75" customHeight="1">
      <c r="A128" s="703" t="s">
        <v>292</v>
      </c>
      <c r="B128" s="704"/>
      <c r="C128" s="163">
        <v>1800</v>
      </c>
      <c r="D128" s="163">
        <v>600</v>
      </c>
      <c r="E128" s="132">
        <v>1800</v>
      </c>
      <c r="F128" s="132">
        <v>0</v>
      </c>
      <c r="G128" s="132">
        <v>0</v>
      </c>
      <c r="H128" s="372">
        <v>0</v>
      </c>
      <c r="I128" s="360">
        <v>1800</v>
      </c>
      <c r="J128" s="311">
        <f t="shared" si="25"/>
        <v>100</v>
      </c>
      <c r="K128" s="163">
        <v>1800</v>
      </c>
      <c r="L128" s="276">
        <v>1800</v>
      </c>
      <c r="M128" s="304"/>
      <c r="N128" s="304"/>
      <c r="O128" s="304"/>
      <c r="P128" s="304"/>
      <c r="Q128" s="304"/>
      <c r="R128" s="304"/>
      <c r="S128" s="304"/>
    </row>
    <row r="129" spans="1:19" s="242" customFormat="1" ht="17.25" customHeight="1">
      <c r="A129" s="729" t="s">
        <v>365</v>
      </c>
      <c r="B129" s="730"/>
      <c r="C129" s="130">
        <v>244340</v>
      </c>
      <c r="D129" s="163">
        <v>214340</v>
      </c>
      <c r="E129" s="132">
        <v>0</v>
      </c>
      <c r="F129" s="132">
        <v>17500</v>
      </c>
      <c r="G129" s="132">
        <v>0</v>
      </c>
      <c r="H129" s="372">
        <v>0</v>
      </c>
      <c r="I129" s="360">
        <v>17500</v>
      </c>
      <c r="J129" s="311">
        <f t="shared" si="25"/>
        <v>7.162151100924941</v>
      </c>
      <c r="K129" s="163">
        <v>25000</v>
      </c>
      <c r="L129" s="276">
        <v>25000</v>
      </c>
      <c r="M129" s="662"/>
      <c r="N129" s="663"/>
      <c r="O129" s="663"/>
      <c r="P129" s="663"/>
      <c r="Q129" s="663"/>
      <c r="R129" s="663"/>
      <c r="S129" s="663"/>
    </row>
    <row r="130" spans="1:19" ht="15" thickBot="1">
      <c r="A130" s="697" t="s">
        <v>293</v>
      </c>
      <c r="B130" s="698"/>
      <c r="C130" s="162">
        <v>180000</v>
      </c>
      <c r="D130" s="162">
        <v>93355</v>
      </c>
      <c r="E130" s="448">
        <v>90000</v>
      </c>
      <c r="F130" s="448">
        <v>0</v>
      </c>
      <c r="G130" s="492">
        <v>90000</v>
      </c>
      <c r="H130" s="375">
        <v>0</v>
      </c>
      <c r="I130" s="361">
        <v>180000</v>
      </c>
      <c r="J130" s="315">
        <f t="shared" si="25"/>
        <v>100</v>
      </c>
      <c r="K130" s="162">
        <v>180000</v>
      </c>
      <c r="L130" s="277">
        <v>180000</v>
      </c>
      <c r="M130" s="304"/>
      <c r="N130" s="304"/>
      <c r="O130" s="304"/>
      <c r="P130" s="304"/>
      <c r="Q130" s="304"/>
      <c r="R130" s="304"/>
      <c r="S130" s="304"/>
    </row>
    <row r="131" spans="1:12" s="242" customFormat="1" ht="14.25">
      <c r="A131" s="151"/>
      <c r="B131" s="151"/>
      <c r="C131" s="177"/>
      <c r="D131" s="177"/>
      <c r="E131" s="406"/>
      <c r="F131" s="406"/>
      <c r="G131" s="407"/>
      <c r="H131" s="408"/>
      <c r="I131" s="409"/>
      <c r="J131" s="410"/>
      <c r="K131" s="177"/>
      <c r="L131" s="177"/>
    </row>
    <row r="132" spans="1:12" s="242" customFormat="1" ht="15" thickBot="1">
      <c r="A132" s="9"/>
      <c r="B132" s="9"/>
      <c r="C132" s="168"/>
      <c r="D132" s="168"/>
      <c r="E132" s="295"/>
      <c r="F132" s="295"/>
      <c r="G132" s="411"/>
      <c r="H132" s="333"/>
      <c r="I132" s="336"/>
      <c r="J132" s="370"/>
      <c r="K132" s="168"/>
      <c r="L132" s="168"/>
    </row>
    <row r="133" spans="1:18" ht="33" customHeight="1" thickBot="1">
      <c r="A133" s="579" t="s">
        <v>352</v>
      </c>
      <c r="B133" s="578" t="s">
        <v>1</v>
      </c>
      <c r="C133" s="542" t="s">
        <v>415</v>
      </c>
      <c r="D133" s="542"/>
      <c r="E133" s="540" t="s">
        <v>477</v>
      </c>
      <c r="F133" s="540"/>
      <c r="G133" s="540"/>
      <c r="H133" s="540"/>
      <c r="I133" s="540"/>
      <c r="J133" s="541" t="s">
        <v>2</v>
      </c>
      <c r="K133" s="542" t="s">
        <v>416</v>
      </c>
      <c r="L133" s="542"/>
      <c r="M133" s="242"/>
      <c r="N133" s="242"/>
      <c r="O133" s="242"/>
      <c r="P133" s="242"/>
      <c r="Q133" s="242"/>
      <c r="R133" s="242"/>
    </row>
    <row r="134" spans="1:18" ht="57" customHeight="1" thickBot="1">
      <c r="A134" s="579"/>
      <c r="B134" s="578"/>
      <c r="C134" s="421" t="s">
        <v>413</v>
      </c>
      <c r="D134" s="422" t="s">
        <v>414</v>
      </c>
      <c r="E134" s="423" t="s">
        <v>94</v>
      </c>
      <c r="F134" s="423" t="s">
        <v>101</v>
      </c>
      <c r="G134" s="423" t="s">
        <v>95</v>
      </c>
      <c r="H134" s="423" t="s">
        <v>100</v>
      </c>
      <c r="I134" s="421" t="s">
        <v>294</v>
      </c>
      <c r="J134" s="541"/>
      <c r="K134" s="424" t="s">
        <v>380</v>
      </c>
      <c r="L134" s="425" t="s">
        <v>412</v>
      </c>
      <c r="M134" s="242"/>
      <c r="N134" s="242"/>
      <c r="O134" s="242"/>
      <c r="P134" s="242"/>
      <c r="Q134" s="242"/>
      <c r="R134" s="242"/>
    </row>
    <row r="135" spans="1:18" ht="15" thickBot="1">
      <c r="A135" s="426">
        <v>1</v>
      </c>
      <c r="B135" s="426">
        <v>2</v>
      </c>
      <c r="C135" s="427">
        <v>3</v>
      </c>
      <c r="D135" s="426">
        <v>4</v>
      </c>
      <c r="E135" s="426">
        <v>5</v>
      </c>
      <c r="F135" s="426">
        <v>6</v>
      </c>
      <c r="G135" s="426">
        <v>7</v>
      </c>
      <c r="H135" s="426">
        <v>8</v>
      </c>
      <c r="I135" s="427">
        <v>9</v>
      </c>
      <c r="J135" s="426" t="s">
        <v>295</v>
      </c>
      <c r="K135" s="427">
        <v>11</v>
      </c>
      <c r="L135" s="427">
        <v>12</v>
      </c>
      <c r="M135" s="242"/>
      <c r="N135" s="242"/>
      <c r="O135" s="7"/>
      <c r="P135" s="242"/>
      <c r="Q135" s="242"/>
      <c r="R135" s="242"/>
    </row>
    <row r="136" spans="5:18" ht="15" thickBot="1">
      <c r="E136" s="304"/>
      <c r="F136" s="304"/>
      <c r="G136" s="304"/>
      <c r="H136" s="304"/>
      <c r="I136" s="304"/>
      <c r="J136" s="304"/>
      <c r="K136" s="242"/>
      <c r="L136" s="242"/>
      <c r="M136" s="242"/>
      <c r="N136" s="242"/>
      <c r="O136" s="242"/>
      <c r="P136" s="242"/>
      <c r="Q136" s="242"/>
      <c r="R136" s="242"/>
    </row>
    <row r="137" spans="1:18" ht="14.25">
      <c r="A137" s="699" t="s">
        <v>142</v>
      </c>
      <c r="B137" s="700"/>
      <c r="C137" s="169">
        <f>SUM(C138+C139+C141+C140+C142+C143+C144+C145)</f>
        <v>306000</v>
      </c>
      <c r="D137" s="27">
        <f aca="true" t="shared" si="26" ref="D137:I137">SUM(D138+D139+D141+D140+D142+D143+D144+D145)</f>
        <v>160286</v>
      </c>
      <c r="E137" s="480">
        <f t="shared" si="26"/>
        <v>305000</v>
      </c>
      <c r="F137" s="480">
        <f t="shared" si="26"/>
        <v>0</v>
      </c>
      <c r="G137" s="480">
        <f t="shared" si="26"/>
        <v>0</v>
      </c>
      <c r="H137" s="480">
        <f t="shared" si="26"/>
        <v>0</v>
      </c>
      <c r="I137" s="169">
        <f t="shared" si="26"/>
        <v>305000</v>
      </c>
      <c r="J137" s="481">
        <f>SUM(I137/C137)*100</f>
        <v>99.67320261437908</v>
      </c>
      <c r="K137" s="169">
        <f>SUM(K138+K139+K141+K140+K142+K143+K144+K145)</f>
        <v>305000</v>
      </c>
      <c r="L137" s="206">
        <f>SUM(L138+L139+L141+L140+L142+L143+L144+L145)</f>
        <v>305000</v>
      </c>
      <c r="M137" s="242"/>
      <c r="N137" s="242"/>
      <c r="O137" s="242"/>
      <c r="P137" s="242"/>
      <c r="Q137" s="242"/>
      <c r="R137" s="242"/>
    </row>
    <row r="138" spans="1:18" ht="15" customHeight="1">
      <c r="A138" s="701" t="s">
        <v>143</v>
      </c>
      <c r="B138" s="702"/>
      <c r="C138" s="163">
        <v>30000</v>
      </c>
      <c r="D138" s="163">
        <v>15000</v>
      </c>
      <c r="E138" s="450">
        <v>30000</v>
      </c>
      <c r="F138" s="325">
        <v>0</v>
      </c>
      <c r="G138" s="325">
        <v>0</v>
      </c>
      <c r="H138" s="325">
        <v>0</v>
      </c>
      <c r="I138" s="360">
        <v>30000</v>
      </c>
      <c r="J138" s="311">
        <f>SUM(I138/C138)*100</f>
        <v>100</v>
      </c>
      <c r="K138" s="163">
        <v>30000</v>
      </c>
      <c r="L138" s="276">
        <v>30000</v>
      </c>
      <c r="M138" s="243"/>
      <c r="N138" s="243"/>
      <c r="O138" s="243"/>
      <c r="P138" s="243"/>
      <c r="Q138" s="243"/>
      <c r="R138" s="242"/>
    </row>
    <row r="139" spans="1:18" ht="15.75" customHeight="1">
      <c r="A139" s="701" t="s">
        <v>144</v>
      </c>
      <c r="B139" s="702"/>
      <c r="C139" s="163">
        <v>3000</v>
      </c>
      <c r="D139" s="163">
        <v>1500</v>
      </c>
      <c r="E139" s="450">
        <v>3000</v>
      </c>
      <c r="F139" s="325">
        <v>0</v>
      </c>
      <c r="G139" s="325">
        <v>0</v>
      </c>
      <c r="H139" s="325">
        <v>0</v>
      </c>
      <c r="I139" s="360">
        <v>3000</v>
      </c>
      <c r="J139" s="311">
        <f aca="true" t="shared" si="27" ref="J139:J145">SUM(I139/C139)*100</f>
        <v>100</v>
      </c>
      <c r="K139" s="163">
        <v>3000</v>
      </c>
      <c r="L139" s="276">
        <v>3000</v>
      </c>
      <c r="M139" s="242"/>
      <c r="N139" s="242"/>
      <c r="O139" s="242"/>
      <c r="P139" s="242"/>
      <c r="Q139" s="242"/>
      <c r="R139" s="242"/>
    </row>
    <row r="140" spans="1:18" ht="18" customHeight="1">
      <c r="A140" s="701" t="s">
        <v>145</v>
      </c>
      <c r="B140" s="702"/>
      <c r="C140" s="130">
        <v>40000</v>
      </c>
      <c r="D140" s="163">
        <v>10350</v>
      </c>
      <c r="E140" s="450">
        <v>40000</v>
      </c>
      <c r="F140" s="325">
        <v>0</v>
      </c>
      <c r="G140" s="325">
        <v>0</v>
      </c>
      <c r="H140" s="325">
        <v>0</v>
      </c>
      <c r="I140" s="360">
        <v>40000</v>
      </c>
      <c r="J140" s="311">
        <f t="shared" si="27"/>
        <v>100</v>
      </c>
      <c r="K140" s="130">
        <v>40000</v>
      </c>
      <c r="L140" s="276">
        <v>40000</v>
      </c>
      <c r="M140" s="242"/>
      <c r="N140" s="242"/>
      <c r="O140" s="242"/>
      <c r="P140" s="242"/>
      <c r="Q140" s="242"/>
      <c r="R140" s="242"/>
    </row>
    <row r="141" spans="1:18" ht="16.5" customHeight="1">
      <c r="A141" s="701" t="s">
        <v>146</v>
      </c>
      <c r="B141" s="702"/>
      <c r="C141" s="163">
        <v>76000</v>
      </c>
      <c r="D141" s="163">
        <v>38000</v>
      </c>
      <c r="E141" s="450">
        <v>76000</v>
      </c>
      <c r="F141" s="325">
        <v>0</v>
      </c>
      <c r="G141" s="325">
        <v>0</v>
      </c>
      <c r="H141" s="325">
        <v>0</v>
      </c>
      <c r="I141" s="360">
        <v>76000</v>
      </c>
      <c r="J141" s="311">
        <f t="shared" si="27"/>
        <v>100</v>
      </c>
      <c r="K141" s="163">
        <v>76000</v>
      </c>
      <c r="L141" s="276">
        <v>76000</v>
      </c>
      <c r="M141" s="242"/>
      <c r="N141" s="242"/>
      <c r="O141" s="242"/>
      <c r="P141" s="242"/>
      <c r="Q141" s="242"/>
      <c r="R141" s="242"/>
    </row>
    <row r="142" spans="1:18" ht="24.75" customHeight="1">
      <c r="A142" s="703" t="s">
        <v>147</v>
      </c>
      <c r="B142" s="704"/>
      <c r="C142" s="163">
        <v>20000</v>
      </c>
      <c r="D142" s="163">
        <v>19500</v>
      </c>
      <c r="E142" s="450">
        <v>20000</v>
      </c>
      <c r="F142" s="325">
        <v>0</v>
      </c>
      <c r="G142" s="325">
        <v>0</v>
      </c>
      <c r="H142" s="325">
        <v>0</v>
      </c>
      <c r="I142" s="360">
        <v>20000</v>
      </c>
      <c r="J142" s="311">
        <f t="shared" si="27"/>
        <v>100</v>
      </c>
      <c r="K142" s="163">
        <v>20000</v>
      </c>
      <c r="L142" s="276">
        <v>20000</v>
      </c>
      <c r="M142" s="74"/>
      <c r="N142" s="74"/>
      <c r="O142" s="74"/>
      <c r="P142" s="242"/>
      <c r="Q142" s="242"/>
      <c r="R142" s="242"/>
    </row>
    <row r="143" spans="1:18" ht="17.25" customHeight="1">
      <c r="A143" s="729" t="s">
        <v>148</v>
      </c>
      <c r="B143" s="730"/>
      <c r="C143" s="163">
        <v>61000</v>
      </c>
      <c r="D143" s="163">
        <v>30406</v>
      </c>
      <c r="E143" s="450">
        <v>60000</v>
      </c>
      <c r="F143" s="325">
        <v>0</v>
      </c>
      <c r="G143" s="325">
        <v>0</v>
      </c>
      <c r="H143" s="325">
        <v>0</v>
      </c>
      <c r="I143" s="360">
        <v>60000</v>
      </c>
      <c r="J143" s="311">
        <f t="shared" si="27"/>
        <v>98.36065573770492</v>
      </c>
      <c r="K143" s="163">
        <v>60000</v>
      </c>
      <c r="L143" s="276">
        <v>60000</v>
      </c>
      <c r="M143" s="242"/>
      <c r="N143" s="242"/>
      <c r="O143" s="242"/>
      <c r="P143" s="242"/>
      <c r="Q143" s="242"/>
      <c r="R143" s="242"/>
    </row>
    <row r="144" spans="1:18" ht="23.25" customHeight="1">
      <c r="A144" s="703" t="s">
        <v>149</v>
      </c>
      <c r="B144" s="704"/>
      <c r="C144" s="163">
        <v>43500</v>
      </c>
      <c r="D144" s="163">
        <v>29280</v>
      </c>
      <c r="E144" s="450">
        <v>43500</v>
      </c>
      <c r="F144" s="325">
        <v>0</v>
      </c>
      <c r="G144" s="325">
        <v>0</v>
      </c>
      <c r="H144" s="325">
        <v>0</v>
      </c>
      <c r="I144" s="360">
        <v>43500</v>
      </c>
      <c r="J144" s="311">
        <f t="shared" si="27"/>
        <v>100</v>
      </c>
      <c r="K144" s="163">
        <v>43500</v>
      </c>
      <c r="L144" s="276">
        <v>43500</v>
      </c>
      <c r="M144" s="242"/>
      <c r="N144" s="242"/>
      <c r="O144" s="242"/>
      <c r="P144" s="242"/>
      <c r="Q144" s="242"/>
      <c r="R144" s="242"/>
    </row>
    <row r="145" spans="1:18" ht="36" customHeight="1" thickBot="1">
      <c r="A145" s="697" t="s">
        <v>334</v>
      </c>
      <c r="B145" s="698"/>
      <c r="C145" s="162">
        <v>32500</v>
      </c>
      <c r="D145" s="162">
        <v>16250</v>
      </c>
      <c r="E145" s="449">
        <v>32500</v>
      </c>
      <c r="F145" s="321">
        <v>0</v>
      </c>
      <c r="G145" s="321">
        <v>0</v>
      </c>
      <c r="H145" s="321">
        <v>0</v>
      </c>
      <c r="I145" s="361">
        <v>32500</v>
      </c>
      <c r="J145" s="315">
        <f t="shared" si="27"/>
        <v>100</v>
      </c>
      <c r="K145" s="162">
        <v>32500</v>
      </c>
      <c r="L145" s="277">
        <v>32500</v>
      </c>
      <c r="M145" s="242"/>
      <c r="N145" s="242"/>
      <c r="O145" s="242"/>
      <c r="P145" s="242"/>
      <c r="Q145" s="242"/>
      <c r="R145" s="242"/>
    </row>
    <row r="146" spans="3:22" ht="10.5" customHeight="1" thickBot="1">
      <c r="C146" s="167"/>
      <c r="D146" s="23"/>
      <c r="E146" s="172"/>
      <c r="F146" s="172"/>
      <c r="G146" s="172"/>
      <c r="H146" s="172"/>
      <c r="I146" s="167"/>
      <c r="J146" s="33"/>
      <c r="K146" s="167"/>
      <c r="L146" s="23"/>
      <c r="M146" s="248"/>
      <c r="N146" s="248"/>
      <c r="O146" s="248"/>
      <c r="P146" s="248"/>
      <c r="Q146" s="248"/>
      <c r="R146" s="248"/>
      <c r="S146" s="203"/>
      <c r="T146" s="203"/>
      <c r="U146" s="203"/>
      <c r="V146" s="203"/>
    </row>
    <row r="147" spans="1:22" s="171" customFormat="1" ht="16.5" customHeight="1">
      <c r="A147" s="699" t="s">
        <v>150</v>
      </c>
      <c r="B147" s="700"/>
      <c r="C147" s="169">
        <f aca="true" t="shared" si="28" ref="C147:I147">SUM(C148:C149)</f>
        <v>115200</v>
      </c>
      <c r="D147" s="169">
        <f t="shared" si="28"/>
        <v>45000</v>
      </c>
      <c r="E147" s="169">
        <f t="shared" si="28"/>
        <v>115200</v>
      </c>
      <c r="F147" s="169">
        <f t="shared" si="28"/>
        <v>0</v>
      </c>
      <c r="G147" s="169">
        <f t="shared" si="28"/>
        <v>0</v>
      </c>
      <c r="H147" s="169">
        <f t="shared" si="28"/>
        <v>0</v>
      </c>
      <c r="I147" s="169">
        <f t="shared" si="28"/>
        <v>115200</v>
      </c>
      <c r="J147" s="481">
        <f aca="true" t="shared" si="29" ref="J147:J153">SUM(I147/C147)*100</f>
        <v>100</v>
      </c>
      <c r="K147" s="169">
        <f>SUM(K148:K149)</f>
        <v>115500</v>
      </c>
      <c r="L147" s="169">
        <f>SUM(L148:L149)</f>
        <v>115500</v>
      </c>
      <c r="M147" s="248"/>
      <c r="N147" s="248"/>
      <c r="O147" s="248"/>
      <c r="P147" s="248"/>
      <c r="Q147" s="248"/>
      <c r="R147" s="248"/>
      <c r="S147" s="203"/>
      <c r="T147" s="203"/>
      <c r="U147" s="203"/>
      <c r="V147" s="203"/>
    </row>
    <row r="148" spans="1:22" s="171" customFormat="1" ht="24" customHeight="1">
      <c r="A148" s="703" t="s">
        <v>151</v>
      </c>
      <c r="B148" s="704"/>
      <c r="C148" s="163">
        <v>90000</v>
      </c>
      <c r="D148" s="163">
        <v>45000</v>
      </c>
      <c r="E148" s="450">
        <v>90000</v>
      </c>
      <c r="F148" s="325">
        <v>0</v>
      </c>
      <c r="G148" s="325">
        <v>0</v>
      </c>
      <c r="H148" s="325">
        <v>0</v>
      </c>
      <c r="I148" s="360">
        <v>90000</v>
      </c>
      <c r="J148" s="311">
        <f>SUM(I148/C148)*100</f>
        <v>100</v>
      </c>
      <c r="K148" s="163">
        <v>90000</v>
      </c>
      <c r="L148" s="276">
        <v>90000</v>
      </c>
      <c r="M148" s="385"/>
      <c r="N148" s="385"/>
      <c r="O148" s="385"/>
      <c r="P148" s="385"/>
      <c r="Q148" s="385"/>
      <c r="R148" s="385"/>
      <c r="S148" s="385"/>
      <c r="T148" s="385"/>
      <c r="U148" s="385"/>
      <c r="V148" s="385"/>
    </row>
    <row r="149" spans="1:22" ht="14.25" customHeight="1">
      <c r="A149" s="703" t="s">
        <v>422</v>
      </c>
      <c r="B149" s="704"/>
      <c r="C149" s="163">
        <v>25200</v>
      </c>
      <c r="D149" s="163">
        <v>0</v>
      </c>
      <c r="E149" s="450">
        <v>25200</v>
      </c>
      <c r="F149" s="325">
        <v>0</v>
      </c>
      <c r="G149" s="325">
        <v>0</v>
      </c>
      <c r="H149" s="325">
        <v>0</v>
      </c>
      <c r="I149" s="360">
        <v>25200</v>
      </c>
      <c r="J149" s="311">
        <f>SUM(I149/C149)*100</f>
        <v>100</v>
      </c>
      <c r="K149" s="163">
        <v>25500</v>
      </c>
      <c r="L149" s="276">
        <v>25500</v>
      </c>
      <c r="M149" s="666"/>
      <c r="N149" s="667"/>
      <c r="O149" s="667"/>
      <c r="P149" s="667"/>
      <c r="Q149" s="667"/>
      <c r="R149" s="667"/>
      <c r="S149" s="667"/>
      <c r="T149" s="203"/>
      <c r="U149" s="203"/>
      <c r="V149" s="203"/>
    </row>
    <row r="150" spans="1:22" ht="28.5" customHeight="1">
      <c r="A150" s="735" t="s">
        <v>152</v>
      </c>
      <c r="B150" s="736"/>
      <c r="C150" s="176">
        <f>SUM(C151:C153)</f>
        <v>155000</v>
      </c>
      <c r="D150" s="32">
        <f>SUM(D151:D153)</f>
        <v>33693</v>
      </c>
      <c r="E150" s="469">
        <f>SUM(E151:E153)</f>
        <v>125000</v>
      </c>
      <c r="F150" s="469">
        <f>SUM(F151+F153)</f>
        <v>0</v>
      </c>
      <c r="G150" s="469">
        <f>SUM(G151+G153)</f>
        <v>0</v>
      </c>
      <c r="H150" s="469">
        <f>SUM(H151+H153)</f>
        <v>0</v>
      </c>
      <c r="I150" s="176">
        <f>SUM(I151+I152+I153)</f>
        <v>125000</v>
      </c>
      <c r="J150" s="486">
        <f t="shared" si="29"/>
        <v>80.64516129032258</v>
      </c>
      <c r="K150" s="176">
        <f>SUM(K151:K153)</f>
        <v>140000</v>
      </c>
      <c r="L150" s="265">
        <f>SUM(L151:L153)</f>
        <v>140000</v>
      </c>
      <c r="M150" s="248"/>
      <c r="N150" s="248"/>
      <c r="O150" s="248"/>
      <c r="P150" s="248"/>
      <c r="Q150" s="248"/>
      <c r="R150" s="248"/>
      <c r="S150" s="203"/>
      <c r="T150" s="203"/>
      <c r="U150" s="203"/>
      <c r="V150" s="203"/>
    </row>
    <row r="151" spans="1:22" ht="16.5" customHeight="1">
      <c r="A151" s="703" t="s">
        <v>356</v>
      </c>
      <c r="B151" s="704"/>
      <c r="C151" s="163">
        <v>50000</v>
      </c>
      <c r="D151" s="163">
        <v>722</v>
      </c>
      <c r="E151" s="450">
        <v>40000</v>
      </c>
      <c r="F151" s="325">
        <v>0</v>
      </c>
      <c r="G151" s="325">
        <v>0</v>
      </c>
      <c r="H151" s="325">
        <v>0</v>
      </c>
      <c r="I151" s="360">
        <v>40000</v>
      </c>
      <c r="J151" s="311">
        <f t="shared" si="29"/>
        <v>80</v>
      </c>
      <c r="K151" s="163">
        <v>50000</v>
      </c>
      <c r="L151" s="276">
        <v>50000</v>
      </c>
      <c r="M151" s="666"/>
      <c r="N151" s="667"/>
      <c r="O151" s="667"/>
      <c r="P151" s="667"/>
      <c r="Q151" s="667"/>
      <c r="R151" s="667"/>
      <c r="S151" s="667"/>
      <c r="T151" s="203"/>
      <c r="U151" s="203"/>
      <c r="V151" s="203"/>
    </row>
    <row r="152" spans="1:22" s="207" customFormat="1" ht="18.75" customHeight="1">
      <c r="A152" s="737" t="s">
        <v>264</v>
      </c>
      <c r="B152" s="738"/>
      <c r="C152" s="163">
        <v>45000</v>
      </c>
      <c r="D152" s="163">
        <v>20000</v>
      </c>
      <c r="E152" s="450">
        <v>45000</v>
      </c>
      <c r="F152" s="325">
        <v>0</v>
      </c>
      <c r="G152" s="325">
        <v>0</v>
      </c>
      <c r="H152" s="325">
        <v>0</v>
      </c>
      <c r="I152" s="360">
        <v>45000</v>
      </c>
      <c r="J152" s="311">
        <f t="shared" si="29"/>
        <v>100</v>
      </c>
      <c r="K152" s="163">
        <v>50000</v>
      </c>
      <c r="L152" s="276">
        <v>50000</v>
      </c>
      <c r="M152" s="248"/>
      <c r="N152" s="248"/>
      <c r="O152" s="248"/>
      <c r="P152" s="248"/>
      <c r="Q152" s="248"/>
      <c r="R152" s="248"/>
      <c r="S152" s="208"/>
      <c r="T152" s="208"/>
      <c r="U152" s="208"/>
      <c r="V152" s="208"/>
    </row>
    <row r="153" spans="1:22" ht="35.25" customHeight="1" thickBot="1">
      <c r="A153" s="697" t="s">
        <v>407</v>
      </c>
      <c r="B153" s="698"/>
      <c r="C153" s="162">
        <v>60000</v>
      </c>
      <c r="D153" s="162">
        <v>12971</v>
      </c>
      <c r="E153" s="449">
        <v>40000</v>
      </c>
      <c r="F153" s="321">
        <v>0</v>
      </c>
      <c r="G153" s="321">
        <v>0</v>
      </c>
      <c r="H153" s="321">
        <v>0</v>
      </c>
      <c r="I153" s="361">
        <v>40000</v>
      </c>
      <c r="J153" s="315">
        <f t="shared" si="29"/>
        <v>66.66666666666666</v>
      </c>
      <c r="K153" s="162">
        <v>40000</v>
      </c>
      <c r="L153" s="277">
        <v>40000</v>
      </c>
      <c r="M153" s="666"/>
      <c r="N153" s="667"/>
      <c r="O153" s="667"/>
      <c r="P153" s="667"/>
      <c r="Q153" s="667"/>
      <c r="R153" s="667"/>
      <c r="S153" s="667"/>
      <c r="T153" s="203"/>
      <c r="U153" s="203"/>
      <c r="V153" s="203"/>
    </row>
    <row r="154" spans="1:18" ht="29.25" customHeight="1" thickBot="1">
      <c r="A154" s="151"/>
      <c r="B154" s="151"/>
      <c r="C154" s="177"/>
      <c r="D154" s="177"/>
      <c r="E154" s="178"/>
      <c r="F154" s="178"/>
      <c r="G154" s="178"/>
      <c r="H154" s="178"/>
      <c r="I154" s="177"/>
      <c r="J154" s="81"/>
      <c r="K154" s="248"/>
      <c r="L154" s="248"/>
      <c r="M154" s="242"/>
      <c r="N154" s="242"/>
      <c r="O154" s="242"/>
      <c r="P154" s="242"/>
      <c r="Q154" s="242"/>
      <c r="R154" s="242"/>
    </row>
    <row r="155" spans="1:18" ht="33" customHeight="1" thickBot="1">
      <c r="A155" s="579" t="s">
        <v>352</v>
      </c>
      <c r="B155" s="578" t="s">
        <v>1</v>
      </c>
      <c r="C155" s="542" t="s">
        <v>415</v>
      </c>
      <c r="D155" s="542"/>
      <c r="E155" s="540" t="s">
        <v>477</v>
      </c>
      <c r="F155" s="540"/>
      <c r="G155" s="540"/>
      <c r="H155" s="540"/>
      <c r="I155" s="540"/>
      <c r="J155" s="541" t="s">
        <v>2</v>
      </c>
      <c r="K155" s="542" t="s">
        <v>416</v>
      </c>
      <c r="L155" s="542"/>
      <c r="M155" s="242"/>
      <c r="N155" s="242"/>
      <c r="O155" s="242"/>
      <c r="P155" s="242"/>
      <c r="Q155" s="242"/>
      <c r="R155" s="242"/>
    </row>
    <row r="156" spans="1:18" ht="60" customHeight="1" thickBot="1">
      <c r="A156" s="579"/>
      <c r="B156" s="578"/>
      <c r="C156" s="421" t="s">
        <v>413</v>
      </c>
      <c r="D156" s="422" t="s">
        <v>414</v>
      </c>
      <c r="E156" s="423" t="s">
        <v>94</v>
      </c>
      <c r="F156" s="423" t="s">
        <v>101</v>
      </c>
      <c r="G156" s="423" t="s">
        <v>95</v>
      </c>
      <c r="H156" s="423" t="s">
        <v>100</v>
      </c>
      <c r="I156" s="421" t="s">
        <v>294</v>
      </c>
      <c r="J156" s="541"/>
      <c r="K156" s="424" t="s">
        <v>380</v>
      </c>
      <c r="L156" s="425" t="s">
        <v>412</v>
      </c>
      <c r="M156" s="242"/>
      <c r="N156" s="242"/>
      <c r="O156" s="242"/>
      <c r="P156" s="242"/>
      <c r="Q156" s="242"/>
      <c r="R156" s="242"/>
    </row>
    <row r="157" spans="1:18" ht="12.75" customHeight="1" thickBot="1">
      <c r="A157" s="426">
        <v>1</v>
      </c>
      <c r="B157" s="426">
        <v>2</v>
      </c>
      <c r="C157" s="427">
        <v>3</v>
      </c>
      <c r="D157" s="426">
        <v>4</v>
      </c>
      <c r="E157" s="426">
        <v>5</v>
      </c>
      <c r="F157" s="426">
        <v>6</v>
      </c>
      <c r="G157" s="426">
        <v>7</v>
      </c>
      <c r="H157" s="426">
        <v>8</v>
      </c>
      <c r="I157" s="427">
        <v>9</v>
      </c>
      <c r="J157" s="426" t="s">
        <v>295</v>
      </c>
      <c r="K157" s="427">
        <v>11</v>
      </c>
      <c r="L157" s="427">
        <v>12</v>
      </c>
      <c r="M157" s="242"/>
      <c r="N157" s="242"/>
      <c r="O157" s="242"/>
      <c r="P157" s="242"/>
      <c r="Q157" s="242"/>
      <c r="R157" s="242"/>
    </row>
    <row r="158" spans="5:18" ht="15" customHeight="1" thickBot="1">
      <c r="E158" s="304"/>
      <c r="F158" s="304"/>
      <c r="G158" s="304"/>
      <c r="H158" s="304"/>
      <c r="I158" s="304"/>
      <c r="J158" s="304"/>
      <c r="K158" s="242"/>
      <c r="L158" s="242"/>
      <c r="M158" s="242"/>
      <c r="N158" s="242"/>
      <c r="O158" s="242"/>
      <c r="P158" s="242"/>
      <c r="Q158" s="242"/>
      <c r="R158" s="242"/>
    </row>
    <row r="159" spans="1:18" ht="14.25" customHeight="1">
      <c r="A159" s="699" t="s">
        <v>153</v>
      </c>
      <c r="B159" s="700"/>
      <c r="C159" s="169">
        <f>SUM(C160:C163)</f>
        <v>166000</v>
      </c>
      <c r="D159" s="169">
        <f aca="true" t="shared" si="30" ref="D159:I159">SUM(D160:D163)</f>
        <v>115222</v>
      </c>
      <c r="E159" s="169">
        <f t="shared" si="30"/>
        <v>166500</v>
      </c>
      <c r="F159" s="169">
        <f t="shared" si="30"/>
        <v>1000</v>
      </c>
      <c r="G159" s="169">
        <f t="shared" si="30"/>
        <v>0</v>
      </c>
      <c r="H159" s="169">
        <f t="shared" si="30"/>
        <v>0</v>
      </c>
      <c r="I159" s="169">
        <f t="shared" si="30"/>
        <v>167500</v>
      </c>
      <c r="J159" s="481">
        <f>SUM(I159/C159)*100</f>
        <v>100.90361445783131</v>
      </c>
      <c r="K159" s="169">
        <f>SUM(K160:K163)</f>
        <v>167500</v>
      </c>
      <c r="L159" s="169">
        <f>SUM(L160:L163)</f>
        <v>167500</v>
      </c>
      <c r="M159" s="242"/>
      <c r="N159" s="242"/>
      <c r="O159" s="242"/>
      <c r="P159" s="242"/>
      <c r="Q159" s="242"/>
      <c r="R159" s="242"/>
    </row>
    <row r="160" spans="1:18" ht="16.5" customHeight="1">
      <c r="A160" s="701" t="s">
        <v>154</v>
      </c>
      <c r="B160" s="702"/>
      <c r="C160" s="163">
        <v>25000</v>
      </c>
      <c r="D160" s="163">
        <v>21311</v>
      </c>
      <c r="E160" s="450">
        <v>25000</v>
      </c>
      <c r="F160" s="450">
        <v>0</v>
      </c>
      <c r="G160" s="325">
        <v>0</v>
      </c>
      <c r="H160" s="325">
        <v>0</v>
      </c>
      <c r="I160" s="360">
        <v>25000</v>
      </c>
      <c r="J160" s="311">
        <f>SUM(I160/C160)*100</f>
        <v>100</v>
      </c>
      <c r="K160" s="163">
        <v>25000</v>
      </c>
      <c r="L160" s="276">
        <v>25000</v>
      </c>
      <c r="M160" s="242"/>
      <c r="N160" s="242"/>
      <c r="O160" s="242"/>
      <c r="P160" s="242"/>
      <c r="Q160" s="242"/>
      <c r="R160" s="242"/>
    </row>
    <row r="161" spans="1:18" ht="23.25" customHeight="1">
      <c r="A161" s="703" t="s">
        <v>155</v>
      </c>
      <c r="B161" s="704"/>
      <c r="C161" s="163">
        <v>140000</v>
      </c>
      <c r="D161" s="163">
        <v>68000</v>
      </c>
      <c r="E161" s="450">
        <v>139000</v>
      </c>
      <c r="F161" s="450">
        <v>1000</v>
      </c>
      <c r="G161" s="325">
        <v>0</v>
      </c>
      <c r="H161" s="325">
        <v>0</v>
      </c>
      <c r="I161" s="360">
        <v>140000</v>
      </c>
      <c r="J161" s="311">
        <f>SUM(I161/C161)*100</f>
        <v>100</v>
      </c>
      <c r="K161" s="163">
        <v>140000</v>
      </c>
      <c r="L161" s="276">
        <v>140000</v>
      </c>
      <c r="M161" s="249"/>
      <c r="N161" s="249"/>
      <c r="O161" s="249"/>
      <c r="P161" s="249"/>
      <c r="Q161" s="249"/>
      <c r="R161" s="242"/>
    </row>
    <row r="162" spans="1:18" ht="24.75" customHeight="1">
      <c r="A162" s="703" t="s">
        <v>156</v>
      </c>
      <c r="B162" s="704"/>
      <c r="C162" s="130">
        <v>0</v>
      </c>
      <c r="D162" s="163">
        <v>25071</v>
      </c>
      <c r="E162" s="450">
        <v>0</v>
      </c>
      <c r="F162" s="450">
        <v>0</v>
      </c>
      <c r="G162" s="325"/>
      <c r="H162" s="325">
        <v>0</v>
      </c>
      <c r="I162" s="360">
        <v>0</v>
      </c>
      <c r="J162" s="311">
        <v>0</v>
      </c>
      <c r="K162" s="130">
        <v>0</v>
      </c>
      <c r="L162" s="276">
        <v>0</v>
      </c>
      <c r="M162" s="666"/>
      <c r="N162" s="674"/>
      <c r="O162" s="674"/>
      <c r="P162" s="674"/>
      <c r="Q162" s="674"/>
      <c r="R162" s="674"/>
    </row>
    <row r="163" spans="1:12" s="7" customFormat="1" ht="26.25" customHeight="1" thickBot="1">
      <c r="A163" s="697" t="s">
        <v>355</v>
      </c>
      <c r="B163" s="698"/>
      <c r="C163" s="131">
        <v>1000</v>
      </c>
      <c r="D163" s="162">
        <v>840</v>
      </c>
      <c r="E163" s="449">
        <v>2500</v>
      </c>
      <c r="F163" s="449">
        <v>0</v>
      </c>
      <c r="G163" s="321">
        <v>0</v>
      </c>
      <c r="H163" s="321">
        <v>0</v>
      </c>
      <c r="I163" s="361">
        <v>2500</v>
      </c>
      <c r="J163" s="315">
        <f>SUM(I163/C163)*100</f>
        <v>250</v>
      </c>
      <c r="K163" s="131">
        <v>2500</v>
      </c>
      <c r="L163" s="277">
        <v>2500</v>
      </c>
    </row>
    <row r="164" spans="3:18" ht="6.75" customHeight="1" thickBot="1">
      <c r="C164" s="167"/>
      <c r="D164" s="23"/>
      <c r="E164" s="357"/>
      <c r="F164" s="357"/>
      <c r="G164" s="357"/>
      <c r="H164" s="357"/>
      <c r="I164" s="365"/>
      <c r="J164" s="359"/>
      <c r="K164" s="167"/>
      <c r="L164" s="23"/>
      <c r="M164" s="242"/>
      <c r="N164" s="242"/>
      <c r="O164" s="242"/>
      <c r="P164" s="242"/>
      <c r="Q164" s="242"/>
      <c r="R164" s="242"/>
    </row>
    <row r="165" spans="1:18" ht="18.75" customHeight="1" thickBot="1">
      <c r="A165" s="723" t="s">
        <v>157</v>
      </c>
      <c r="B165" s="724"/>
      <c r="C165" s="170">
        <f>SUM(C167+C170+C181+C185+C187)</f>
        <v>114900</v>
      </c>
      <c r="D165" s="487">
        <f>SUM(D167+D170+D181+D187)</f>
        <v>995</v>
      </c>
      <c r="E165" s="488">
        <f>SUM(E167+E170+E181+E187)</f>
        <v>72000</v>
      </c>
      <c r="F165" s="488">
        <f>SUM(F167+F170+F181+F187)</f>
        <v>0</v>
      </c>
      <c r="G165" s="488">
        <f>SUM(G167+G170+G181+G185)</f>
        <v>7900</v>
      </c>
      <c r="H165" s="488">
        <f>SUM(H167+H168+H170+H181+H187)</f>
        <v>0</v>
      </c>
      <c r="I165" s="170">
        <f>SUM(I167+I170+I181+I185+I187)</f>
        <v>79900</v>
      </c>
      <c r="J165" s="495">
        <f>SUM(I165/C165)*100</f>
        <v>69.53872932985205</v>
      </c>
      <c r="K165" s="170">
        <f>SUM(K167+K170+K181+K187)</f>
        <v>67600</v>
      </c>
      <c r="L165" s="496">
        <f>SUM(L167+L170+L181+L187)</f>
        <v>67600</v>
      </c>
      <c r="M165" s="242"/>
      <c r="N165" s="242"/>
      <c r="O165" s="242"/>
      <c r="P165" s="242"/>
      <c r="Q165" s="242"/>
      <c r="R165" s="242"/>
    </row>
    <row r="166" spans="3:18" ht="6" customHeight="1" thickBot="1">
      <c r="C166" s="167"/>
      <c r="D166" s="23"/>
      <c r="E166" s="357"/>
      <c r="F166" s="357"/>
      <c r="G166" s="357"/>
      <c r="H166" s="357"/>
      <c r="I166" s="365"/>
      <c r="J166" s="359"/>
      <c r="K166" s="167"/>
      <c r="L166" s="23"/>
      <c r="M166" s="253"/>
      <c r="N166" s="253"/>
      <c r="O166" s="253"/>
      <c r="P166" s="253"/>
      <c r="Q166" s="253"/>
      <c r="R166" s="242"/>
    </row>
    <row r="167" spans="1:18" ht="23.25" customHeight="1">
      <c r="A167" s="715" t="s">
        <v>158</v>
      </c>
      <c r="B167" s="716"/>
      <c r="C167" s="169">
        <f aca="true" t="shared" si="31" ref="C167:L167">SUM(C168)</f>
        <v>10000</v>
      </c>
      <c r="D167" s="27">
        <f t="shared" si="31"/>
        <v>0</v>
      </c>
      <c r="E167" s="480">
        <f t="shared" si="31"/>
        <v>10000</v>
      </c>
      <c r="F167" s="480">
        <f t="shared" si="31"/>
        <v>0</v>
      </c>
      <c r="G167" s="480">
        <f t="shared" si="31"/>
        <v>0</v>
      </c>
      <c r="H167" s="480">
        <f t="shared" si="31"/>
        <v>0</v>
      </c>
      <c r="I167" s="169">
        <f t="shared" si="31"/>
        <v>10000</v>
      </c>
      <c r="J167" s="481">
        <f>SUM(I167/C167)*100</f>
        <v>100</v>
      </c>
      <c r="K167" s="169">
        <f t="shared" si="31"/>
        <v>10000</v>
      </c>
      <c r="L167" s="206">
        <f t="shared" si="31"/>
        <v>10000</v>
      </c>
      <c r="M167" s="242"/>
      <c r="N167" s="242"/>
      <c r="O167" s="242"/>
      <c r="P167" s="242"/>
      <c r="Q167" s="242"/>
      <c r="R167" s="242"/>
    </row>
    <row r="168" spans="1:18" ht="26.25" customHeight="1" thickBot="1">
      <c r="A168" s="759" t="s">
        <v>159</v>
      </c>
      <c r="B168" s="760"/>
      <c r="C168" s="131">
        <v>10000</v>
      </c>
      <c r="D168" s="25">
        <v>0</v>
      </c>
      <c r="E168" s="490">
        <v>10000</v>
      </c>
      <c r="F168" s="362">
        <v>0</v>
      </c>
      <c r="G168" s="362">
        <v>0</v>
      </c>
      <c r="H168" s="362">
        <v>0</v>
      </c>
      <c r="I168" s="361">
        <v>10000</v>
      </c>
      <c r="J168" s="315">
        <f>SUM(I168/C168)*100</f>
        <v>100</v>
      </c>
      <c r="K168" s="131">
        <v>10000</v>
      </c>
      <c r="L168" s="285">
        <v>10000</v>
      </c>
      <c r="M168" s="242"/>
      <c r="N168" s="242"/>
      <c r="O168" s="242"/>
      <c r="P168" s="242"/>
      <c r="Q168" s="242"/>
      <c r="R168" s="242"/>
    </row>
    <row r="169" spans="3:18" ht="7.5" customHeight="1" thickBot="1">
      <c r="C169" s="167"/>
      <c r="D169" s="23"/>
      <c r="E169" s="357"/>
      <c r="F169" s="357"/>
      <c r="G169" s="357"/>
      <c r="H169" s="357"/>
      <c r="I169" s="365"/>
      <c r="J169" s="359"/>
      <c r="K169" s="167"/>
      <c r="L169" s="23"/>
      <c r="M169" s="242"/>
      <c r="N169" s="242"/>
      <c r="O169" s="242"/>
      <c r="P169" s="242"/>
      <c r="Q169" s="242"/>
      <c r="R169" s="242"/>
    </row>
    <row r="170" spans="1:18" ht="16.5" customHeight="1">
      <c r="A170" s="699" t="s">
        <v>160</v>
      </c>
      <c r="B170" s="700"/>
      <c r="C170" s="169">
        <f aca="true" t="shared" si="32" ref="C170:I170">SUM(C171+C172+C173)</f>
        <v>45100</v>
      </c>
      <c r="D170" s="27">
        <f t="shared" si="32"/>
        <v>0</v>
      </c>
      <c r="E170" s="480">
        <f t="shared" si="32"/>
        <v>42000</v>
      </c>
      <c r="F170" s="480">
        <f t="shared" si="32"/>
        <v>0</v>
      </c>
      <c r="G170" s="480">
        <f t="shared" si="32"/>
        <v>3100</v>
      </c>
      <c r="H170" s="480">
        <f t="shared" si="32"/>
        <v>0</v>
      </c>
      <c r="I170" s="169">
        <f t="shared" si="32"/>
        <v>45100</v>
      </c>
      <c r="J170" s="481">
        <f>SUM(I170/C170)*100</f>
        <v>100</v>
      </c>
      <c r="K170" s="169">
        <f>SUM(K171+K172+K173)</f>
        <v>45100</v>
      </c>
      <c r="L170" s="206">
        <f>SUM(L171+L172+L173)</f>
        <v>45100</v>
      </c>
      <c r="M170" s="247"/>
      <c r="N170" s="242"/>
      <c r="O170" s="242"/>
      <c r="P170" s="242"/>
      <c r="Q170" s="242"/>
      <c r="R170" s="242"/>
    </row>
    <row r="171" spans="1:18" ht="27.75" customHeight="1">
      <c r="A171" s="703" t="s">
        <v>419</v>
      </c>
      <c r="B171" s="704"/>
      <c r="C171" s="163">
        <v>2000</v>
      </c>
      <c r="D171" s="163">
        <v>0</v>
      </c>
      <c r="E171" s="450">
        <v>2000</v>
      </c>
      <c r="F171" s="450">
        <v>0</v>
      </c>
      <c r="G171" s="450">
        <v>0</v>
      </c>
      <c r="H171" s="325">
        <v>0</v>
      </c>
      <c r="I171" s="360">
        <v>2000</v>
      </c>
      <c r="J171" s="311">
        <f>SUM(I171/C171)*100</f>
        <v>100</v>
      </c>
      <c r="K171" s="163">
        <v>2000</v>
      </c>
      <c r="L171" s="276">
        <v>2000</v>
      </c>
      <c r="M171" s="243"/>
      <c r="N171" s="243"/>
      <c r="O171" s="243"/>
      <c r="P171" s="243"/>
      <c r="Q171" s="243"/>
      <c r="R171" s="242"/>
    </row>
    <row r="172" spans="1:18" ht="25.5" customHeight="1">
      <c r="A172" s="703" t="s">
        <v>357</v>
      </c>
      <c r="B172" s="704"/>
      <c r="C172" s="163">
        <v>40000</v>
      </c>
      <c r="D172" s="163">
        <v>0</v>
      </c>
      <c r="E172" s="450">
        <v>40000</v>
      </c>
      <c r="F172" s="450">
        <v>0</v>
      </c>
      <c r="G172" s="450">
        <v>0</v>
      </c>
      <c r="H172" s="325">
        <v>0</v>
      </c>
      <c r="I172" s="360">
        <v>40000</v>
      </c>
      <c r="J172" s="311">
        <f>SUM(I172/C172)*100</f>
        <v>100</v>
      </c>
      <c r="K172" s="163">
        <v>40000</v>
      </c>
      <c r="L172" s="276">
        <v>40000</v>
      </c>
      <c r="M172" s="242"/>
      <c r="N172" s="242"/>
      <c r="O172" s="242"/>
      <c r="P172" s="242"/>
      <c r="Q172" s="242"/>
      <c r="R172" s="242"/>
    </row>
    <row r="173" spans="1:18" ht="27" customHeight="1" thickBot="1">
      <c r="A173" s="697" t="s">
        <v>161</v>
      </c>
      <c r="B173" s="698"/>
      <c r="C173" s="162">
        <v>3100</v>
      </c>
      <c r="D173" s="162">
        <v>0</v>
      </c>
      <c r="E173" s="449">
        <v>0</v>
      </c>
      <c r="F173" s="449">
        <v>0</v>
      </c>
      <c r="G173" s="449">
        <v>3100</v>
      </c>
      <c r="H173" s="321">
        <v>0</v>
      </c>
      <c r="I173" s="361">
        <v>3100</v>
      </c>
      <c r="J173" s="315">
        <f>SUM(I173/C173)*100</f>
        <v>100</v>
      </c>
      <c r="K173" s="162">
        <v>3100</v>
      </c>
      <c r="L173" s="277">
        <v>3100</v>
      </c>
      <c r="M173" s="672"/>
      <c r="N173" s="673"/>
      <c r="O173" s="673"/>
      <c r="P173" s="673"/>
      <c r="Q173" s="673"/>
      <c r="R173" s="673"/>
    </row>
    <row r="174" spans="1:18" s="242" customFormat="1" ht="27" customHeight="1">
      <c r="A174" s="9"/>
      <c r="B174" s="9"/>
      <c r="C174" s="168"/>
      <c r="D174" s="168"/>
      <c r="E174" s="294"/>
      <c r="F174" s="294"/>
      <c r="G174" s="294"/>
      <c r="H174" s="335"/>
      <c r="I174" s="336"/>
      <c r="J174" s="370"/>
      <c r="K174" s="168"/>
      <c r="L174" s="168"/>
      <c r="M174" s="401"/>
      <c r="N174" s="399"/>
      <c r="O174" s="399"/>
      <c r="P174" s="399"/>
      <c r="Q174" s="399"/>
      <c r="R174" s="399"/>
    </row>
    <row r="175" spans="1:18" s="242" customFormat="1" ht="27" customHeight="1">
      <c r="A175" s="9"/>
      <c r="B175" s="9"/>
      <c r="C175" s="168"/>
      <c r="D175" s="168"/>
      <c r="E175" s="294"/>
      <c r="F175" s="294"/>
      <c r="G175" s="294"/>
      <c r="H175" s="335"/>
      <c r="I175" s="336"/>
      <c r="J175" s="370"/>
      <c r="K175" s="168"/>
      <c r="L175" s="168"/>
      <c r="M175" s="401"/>
      <c r="N175" s="399"/>
      <c r="O175" s="399"/>
      <c r="P175" s="399"/>
      <c r="Q175" s="399"/>
      <c r="R175" s="399"/>
    </row>
    <row r="176" spans="1:18" ht="15" customHeight="1" thickBot="1">
      <c r="A176" s="9"/>
      <c r="B176" s="9"/>
      <c r="C176" s="168"/>
      <c r="D176" s="168"/>
      <c r="E176" s="160"/>
      <c r="F176" s="160"/>
      <c r="G176" s="160"/>
      <c r="H176" s="160"/>
      <c r="I176" s="168"/>
      <c r="J176" s="34"/>
      <c r="K176" s="242"/>
      <c r="L176" s="242"/>
      <c r="M176" s="242"/>
      <c r="N176" s="242"/>
      <c r="O176" s="242"/>
      <c r="P176" s="242"/>
      <c r="Q176" s="242"/>
      <c r="R176" s="242"/>
    </row>
    <row r="177" spans="1:18" ht="30" customHeight="1" thickBot="1">
      <c r="A177" s="579" t="s">
        <v>352</v>
      </c>
      <c r="B177" s="578" t="s">
        <v>1</v>
      </c>
      <c r="C177" s="542" t="s">
        <v>415</v>
      </c>
      <c r="D177" s="542"/>
      <c r="E177" s="540" t="s">
        <v>477</v>
      </c>
      <c r="F177" s="540"/>
      <c r="G177" s="540"/>
      <c r="H177" s="540"/>
      <c r="I177" s="540"/>
      <c r="J177" s="541" t="s">
        <v>2</v>
      </c>
      <c r="K177" s="542" t="s">
        <v>416</v>
      </c>
      <c r="L177" s="542"/>
      <c r="M177" s="242"/>
      <c r="N177" s="242"/>
      <c r="O177" s="242"/>
      <c r="P177" s="242"/>
      <c r="Q177" s="242"/>
      <c r="R177" s="242"/>
    </row>
    <row r="178" spans="1:18" ht="60" customHeight="1" thickBot="1">
      <c r="A178" s="579"/>
      <c r="B178" s="578"/>
      <c r="C178" s="421" t="s">
        <v>413</v>
      </c>
      <c r="D178" s="422" t="s">
        <v>414</v>
      </c>
      <c r="E178" s="423" t="s">
        <v>94</v>
      </c>
      <c r="F178" s="423" t="s">
        <v>101</v>
      </c>
      <c r="G178" s="423" t="s">
        <v>95</v>
      </c>
      <c r="H178" s="423" t="s">
        <v>100</v>
      </c>
      <c r="I178" s="421" t="s">
        <v>294</v>
      </c>
      <c r="J178" s="541"/>
      <c r="K178" s="424" t="s">
        <v>380</v>
      </c>
      <c r="L178" s="425" t="s">
        <v>412</v>
      </c>
      <c r="M178" s="242"/>
      <c r="N178" s="242"/>
      <c r="O178" s="242"/>
      <c r="P178" s="242"/>
      <c r="Q178" s="242"/>
      <c r="R178" s="242"/>
    </row>
    <row r="179" spans="1:18" ht="10.5" customHeight="1" thickBot="1">
      <c r="A179" s="426">
        <v>1</v>
      </c>
      <c r="B179" s="426">
        <v>2</v>
      </c>
      <c r="C179" s="427">
        <v>3</v>
      </c>
      <c r="D179" s="426">
        <v>4</v>
      </c>
      <c r="E179" s="426">
        <v>5</v>
      </c>
      <c r="F179" s="426">
        <v>6</v>
      </c>
      <c r="G179" s="426">
        <v>7</v>
      </c>
      <c r="H179" s="426">
        <v>8</v>
      </c>
      <c r="I179" s="427">
        <v>9</v>
      </c>
      <c r="J179" s="426" t="s">
        <v>295</v>
      </c>
      <c r="K179" s="427">
        <v>11</v>
      </c>
      <c r="L179" s="427">
        <v>12</v>
      </c>
      <c r="M179" s="242"/>
      <c r="N179" s="242"/>
      <c r="O179" s="242"/>
      <c r="P179" s="242"/>
      <c r="Q179" s="242"/>
      <c r="R179" s="242"/>
    </row>
    <row r="180" spans="1:18" ht="10.5" customHeight="1" thickBot="1">
      <c r="A180" s="290"/>
      <c r="B180" s="290"/>
      <c r="C180" s="291"/>
      <c r="D180" s="291"/>
      <c r="E180" s="376"/>
      <c r="F180" s="376"/>
      <c r="G180" s="376"/>
      <c r="H180" s="376"/>
      <c r="I180" s="376"/>
      <c r="J180" s="377"/>
      <c r="K180" s="128"/>
      <c r="L180" s="128"/>
      <c r="M180" s="252"/>
      <c r="N180" s="252"/>
      <c r="O180" s="252"/>
      <c r="P180" s="252"/>
      <c r="Q180" s="252"/>
      <c r="R180" s="242"/>
    </row>
    <row r="181" spans="1:18" s="222" customFormat="1" ht="24.75" customHeight="1">
      <c r="A181" s="715" t="s">
        <v>162</v>
      </c>
      <c r="B181" s="716"/>
      <c r="C181" s="169">
        <f>SUM(C182:C184)</f>
        <v>19800</v>
      </c>
      <c r="D181" s="169">
        <f aca="true" t="shared" si="33" ref="D181:I181">SUM(D182:D184)</f>
        <v>995</v>
      </c>
      <c r="E181" s="169">
        <f t="shared" si="33"/>
        <v>5000</v>
      </c>
      <c r="F181" s="169">
        <f t="shared" si="33"/>
        <v>0</v>
      </c>
      <c r="G181" s="169">
        <f t="shared" si="33"/>
        <v>0</v>
      </c>
      <c r="H181" s="169">
        <f t="shared" si="33"/>
        <v>0</v>
      </c>
      <c r="I181" s="169">
        <f t="shared" si="33"/>
        <v>5000</v>
      </c>
      <c r="J181" s="481">
        <f aca="true" t="shared" si="34" ref="J181:J191">SUM(I181/C181)*100</f>
        <v>25.252525252525253</v>
      </c>
      <c r="K181" s="169">
        <f>SUM(K182:K184)</f>
        <v>5000</v>
      </c>
      <c r="L181" s="169">
        <f>SUM(L182:L184)</f>
        <v>5000</v>
      </c>
      <c r="M181" s="229"/>
      <c r="N181" s="229"/>
      <c r="O181" s="229"/>
      <c r="P181" s="229"/>
      <c r="Q181" s="229"/>
      <c r="R181" s="242"/>
    </row>
    <row r="182" spans="1:17" s="242" customFormat="1" ht="21.75" customHeight="1">
      <c r="A182" s="703" t="s">
        <v>427</v>
      </c>
      <c r="B182" s="704"/>
      <c r="C182" s="130">
        <v>2500</v>
      </c>
      <c r="D182" s="163">
        <v>995</v>
      </c>
      <c r="E182" s="450">
        <v>5000</v>
      </c>
      <c r="F182" s="325">
        <v>0</v>
      </c>
      <c r="G182" s="325">
        <v>0</v>
      </c>
      <c r="H182" s="325">
        <v>0</v>
      </c>
      <c r="I182" s="360">
        <v>5000</v>
      </c>
      <c r="J182" s="373">
        <f t="shared" si="34"/>
        <v>200</v>
      </c>
      <c r="K182" s="130">
        <v>5000</v>
      </c>
      <c r="L182" s="276">
        <v>5000</v>
      </c>
      <c r="M182" s="384"/>
      <c r="N182" s="384"/>
      <c r="O182" s="384"/>
      <c r="P182" s="384"/>
      <c r="Q182" s="384"/>
    </row>
    <row r="183" spans="1:17" s="242" customFormat="1" ht="33.75" customHeight="1">
      <c r="A183" s="703" t="s">
        <v>426</v>
      </c>
      <c r="B183" s="704"/>
      <c r="C183" s="130">
        <v>10250</v>
      </c>
      <c r="D183" s="163">
        <v>0</v>
      </c>
      <c r="E183" s="450">
        <v>0</v>
      </c>
      <c r="F183" s="325">
        <v>0</v>
      </c>
      <c r="G183" s="325">
        <v>0</v>
      </c>
      <c r="H183" s="325">
        <v>0</v>
      </c>
      <c r="I183" s="360">
        <v>0</v>
      </c>
      <c r="J183" s="373">
        <f t="shared" si="34"/>
        <v>0</v>
      </c>
      <c r="K183" s="130">
        <v>0</v>
      </c>
      <c r="L183" s="276">
        <v>0</v>
      </c>
      <c r="M183" s="384"/>
      <c r="N183" s="384"/>
      <c r="O183" s="384"/>
      <c r="P183" s="384"/>
      <c r="Q183" s="384"/>
    </row>
    <row r="184" spans="1:19" ht="23.25" customHeight="1" thickBot="1">
      <c r="A184" s="705" t="s">
        <v>428</v>
      </c>
      <c r="B184" s="706"/>
      <c r="C184" s="239">
        <v>7050</v>
      </c>
      <c r="D184" s="179">
        <v>0</v>
      </c>
      <c r="E184" s="472">
        <v>0</v>
      </c>
      <c r="F184" s="341">
        <v>0</v>
      </c>
      <c r="G184" s="341">
        <v>0</v>
      </c>
      <c r="H184" s="341">
        <v>0</v>
      </c>
      <c r="I184" s="378">
        <v>0</v>
      </c>
      <c r="J184" s="379">
        <f t="shared" si="34"/>
        <v>0</v>
      </c>
      <c r="K184" s="239">
        <v>0</v>
      </c>
      <c r="L184" s="286">
        <v>0</v>
      </c>
      <c r="M184" s="664"/>
      <c r="N184" s="671"/>
      <c r="O184" s="671"/>
      <c r="P184" s="671"/>
      <c r="Q184" s="671"/>
      <c r="R184" s="671"/>
      <c r="S184" s="671"/>
    </row>
    <row r="185" spans="1:19" s="242" customFormat="1" ht="23.25" customHeight="1">
      <c r="A185" s="739" t="s">
        <v>430</v>
      </c>
      <c r="B185" s="740"/>
      <c r="C185" s="169">
        <f>SUM(C186)</f>
        <v>30000</v>
      </c>
      <c r="D185" s="169">
        <f aca="true" t="shared" si="35" ref="D185:I185">SUM(D186)</f>
        <v>0</v>
      </c>
      <c r="E185" s="169">
        <f t="shared" si="35"/>
        <v>0</v>
      </c>
      <c r="F185" s="169">
        <f t="shared" si="35"/>
        <v>0</v>
      </c>
      <c r="G185" s="169">
        <f t="shared" si="35"/>
        <v>4800</v>
      </c>
      <c r="H185" s="169">
        <f t="shared" si="35"/>
        <v>0</v>
      </c>
      <c r="I185" s="169">
        <f t="shared" si="35"/>
        <v>4800</v>
      </c>
      <c r="J185" s="481">
        <f t="shared" si="34"/>
        <v>16</v>
      </c>
      <c r="K185" s="169">
        <f>SUM(K186)</f>
        <v>0</v>
      </c>
      <c r="L185" s="497">
        <f>SUM(L186)</f>
        <v>0</v>
      </c>
      <c r="M185" s="396"/>
      <c r="N185" s="396"/>
      <c r="O185" s="396"/>
      <c r="P185" s="396"/>
      <c r="Q185" s="396"/>
      <c r="R185" s="396"/>
      <c r="S185" s="396"/>
    </row>
    <row r="186" spans="1:19" s="242" customFormat="1" ht="27" customHeight="1" thickBot="1">
      <c r="A186" s="755" t="s">
        <v>429</v>
      </c>
      <c r="B186" s="756"/>
      <c r="C186" s="162">
        <v>30000</v>
      </c>
      <c r="D186" s="162">
        <v>0</v>
      </c>
      <c r="E186" s="449">
        <v>0</v>
      </c>
      <c r="F186" s="449">
        <v>0</v>
      </c>
      <c r="G186" s="449">
        <v>4800</v>
      </c>
      <c r="H186" s="321">
        <v>0</v>
      </c>
      <c r="I186" s="361">
        <v>4800</v>
      </c>
      <c r="J186" s="498">
        <f t="shared" si="34"/>
        <v>16</v>
      </c>
      <c r="K186" s="162">
        <v>0</v>
      </c>
      <c r="L186" s="277">
        <v>0</v>
      </c>
      <c r="M186" s="396"/>
      <c r="N186" s="396"/>
      <c r="O186" s="396"/>
      <c r="P186" s="396"/>
      <c r="Q186" s="396"/>
      <c r="R186" s="396"/>
      <c r="S186" s="396"/>
    </row>
    <row r="187" spans="1:18" ht="15" customHeight="1">
      <c r="A187" s="586" t="s">
        <v>367</v>
      </c>
      <c r="B187" s="587"/>
      <c r="C187" s="169">
        <f>SUM(C188)</f>
        <v>10000</v>
      </c>
      <c r="D187" s="27">
        <v>0</v>
      </c>
      <c r="E187" s="480">
        <f>SUM(E188)</f>
        <v>15000</v>
      </c>
      <c r="F187" s="480">
        <f>SUM(F188)</f>
        <v>0</v>
      </c>
      <c r="G187" s="480">
        <f>SUM(G188)</f>
        <v>0</v>
      </c>
      <c r="H187" s="480">
        <f>SUM(H188)</f>
        <v>0</v>
      </c>
      <c r="I187" s="169">
        <f>SUM(I188)</f>
        <v>15000</v>
      </c>
      <c r="J187" s="481">
        <f t="shared" si="34"/>
        <v>150</v>
      </c>
      <c r="K187" s="169">
        <f>SUM(K188)</f>
        <v>7500</v>
      </c>
      <c r="L187" s="206">
        <f>SUM(L188)</f>
        <v>7500</v>
      </c>
      <c r="M187" s="242"/>
      <c r="N187" s="242"/>
      <c r="O187" s="242"/>
      <c r="P187" s="242"/>
      <c r="Q187" s="242"/>
      <c r="R187" s="242"/>
    </row>
    <row r="188" spans="1:19" ht="35.25" customHeight="1" thickBot="1">
      <c r="A188" s="753" t="s">
        <v>433</v>
      </c>
      <c r="B188" s="754"/>
      <c r="C188" s="162">
        <v>10000</v>
      </c>
      <c r="D188" s="162">
        <v>0</v>
      </c>
      <c r="E188" s="449">
        <v>15000</v>
      </c>
      <c r="F188" s="321">
        <v>0</v>
      </c>
      <c r="G188" s="321"/>
      <c r="H188" s="321">
        <v>0</v>
      </c>
      <c r="I188" s="361">
        <v>15000</v>
      </c>
      <c r="J188" s="498">
        <f t="shared" si="34"/>
        <v>150</v>
      </c>
      <c r="K188" s="162">
        <v>7500</v>
      </c>
      <c r="L188" s="277">
        <v>7500</v>
      </c>
      <c r="M188" s="672"/>
      <c r="N188" s="673"/>
      <c r="O188" s="673"/>
      <c r="P188" s="673"/>
      <c r="Q188" s="673"/>
      <c r="R188" s="673"/>
      <c r="S188" s="673"/>
    </row>
    <row r="189" spans="1:18" ht="15.75" customHeight="1">
      <c r="A189" s="692" t="s">
        <v>163</v>
      </c>
      <c r="B189" s="693"/>
      <c r="C189" s="432">
        <f>SUM(C190)</f>
        <v>18850</v>
      </c>
      <c r="D189" s="499">
        <f aca="true" t="shared" si="36" ref="D189:I189">SUM(D190)</f>
        <v>6974</v>
      </c>
      <c r="E189" s="500">
        <f t="shared" si="36"/>
        <v>22500</v>
      </c>
      <c r="F189" s="500">
        <f t="shared" si="36"/>
        <v>0</v>
      </c>
      <c r="G189" s="500">
        <f t="shared" si="36"/>
        <v>0</v>
      </c>
      <c r="H189" s="500">
        <f t="shared" si="36"/>
        <v>0</v>
      </c>
      <c r="I189" s="432">
        <f t="shared" si="36"/>
        <v>22500</v>
      </c>
      <c r="J189" s="477">
        <f t="shared" si="34"/>
        <v>119.3633952254642</v>
      </c>
      <c r="K189" s="432">
        <f>SUM(K190)</f>
        <v>22700</v>
      </c>
      <c r="L189" s="501">
        <f>SUM(L190)</f>
        <v>22500</v>
      </c>
      <c r="M189" s="254"/>
      <c r="N189" s="254"/>
      <c r="O189" s="254"/>
      <c r="P189" s="254"/>
      <c r="Q189" s="254"/>
      <c r="R189" s="242"/>
    </row>
    <row r="190" spans="1:18" ht="16.5" customHeight="1">
      <c r="A190" s="757" t="s">
        <v>164</v>
      </c>
      <c r="B190" s="758"/>
      <c r="C190" s="404">
        <f>SUM(C191)</f>
        <v>18850</v>
      </c>
      <c r="D190" s="502">
        <f aca="true" t="shared" si="37" ref="D190:I190">SUM(D191)</f>
        <v>6974</v>
      </c>
      <c r="E190" s="503">
        <f t="shared" si="37"/>
        <v>22500</v>
      </c>
      <c r="F190" s="503">
        <f t="shared" si="37"/>
        <v>0</v>
      </c>
      <c r="G190" s="503">
        <f t="shared" si="37"/>
        <v>0</v>
      </c>
      <c r="H190" s="503">
        <f t="shared" si="37"/>
        <v>0</v>
      </c>
      <c r="I190" s="404">
        <f t="shared" si="37"/>
        <v>22500</v>
      </c>
      <c r="J190" s="504">
        <f t="shared" si="34"/>
        <v>119.3633952254642</v>
      </c>
      <c r="K190" s="404">
        <f>SUM(K191)</f>
        <v>22700</v>
      </c>
      <c r="L190" s="505">
        <f>SUM(L191)</f>
        <v>22500</v>
      </c>
      <c r="M190" s="242"/>
      <c r="N190" s="242"/>
      <c r="O190" s="242"/>
      <c r="P190" s="242"/>
      <c r="Q190" s="242"/>
      <c r="R190" s="242"/>
    </row>
    <row r="191" spans="1:18" ht="28.5" customHeight="1" thickBot="1">
      <c r="A191" s="580" t="s">
        <v>165</v>
      </c>
      <c r="B191" s="581"/>
      <c r="C191" s="165">
        <v>18850</v>
      </c>
      <c r="D191" s="158">
        <v>6974</v>
      </c>
      <c r="E191" s="446">
        <v>22500</v>
      </c>
      <c r="F191" s="314">
        <v>0</v>
      </c>
      <c r="G191" s="314">
        <v>0</v>
      </c>
      <c r="H191" s="314">
        <v>0</v>
      </c>
      <c r="I191" s="367">
        <v>22500</v>
      </c>
      <c r="J191" s="315">
        <f t="shared" si="34"/>
        <v>119.3633952254642</v>
      </c>
      <c r="K191" s="165">
        <v>22700</v>
      </c>
      <c r="L191" s="282">
        <v>22500</v>
      </c>
      <c r="M191" s="246"/>
      <c r="N191" s="246"/>
      <c r="O191" s="246"/>
      <c r="P191" s="246"/>
      <c r="Q191" s="246"/>
      <c r="R191" s="242"/>
    </row>
    <row r="192" spans="1:17" s="242" customFormat="1" ht="22.5" customHeight="1">
      <c r="A192" s="9"/>
      <c r="B192" s="9"/>
      <c r="C192" s="402"/>
      <c r="D192" s="175"/>
      <c r="E192" s="403"/>
      <c r="F192" s="368"/>
      <c r="G192" s="368"/>
      <c r="H192" s="368"/>
      <c r="I192" s="369"/>
      <c r="J192" s="370"/>
      <c r="K192" s="402"/>
      <c r="L192" s="175"/>
      <c r="M192" s="398"/>
      <c r="N192" s="398"/>
      <c r="O192" s="398"/>
      <c r="P192" s="398"/>
      <c r="Q192" s="398"/>
    </row>
    <row r="193" spans="1:17" s="242" customFormat="1" ht="22.5" customHeight="1">
      <c r="A193" s="9"/>
      <c r="B193" s="9"/>
      <c r="C193" s="402"/>
      <c r="D193" s="175"/>
      <c r="E193" s="403"/>
      <c r="F193" s="368"/>
      <c r="G193" s="368"/>
      <c r="H193" s="368"/>
      <c r="I193" s="369"/>
      <c r="J193" s="370"/>
      <c r="K193" s="402"/>
      <c r="L193" s="175"/>
      <c r="M193" s="398"/>
      <c r="N193" s="398"/>
      <c r="O193" s="398"/>
      <c r="P193" s="398"/>
      <c r="Q193" s="398"/>
    </row>
    <row r="194" spans="1:17" s="242" customFormat="1" ht="22.5" customHeight="1">
      <c r="A194" s="9"/>
      <c r="B194" s="9"/>
      <c r="C194" s="402"/>
      <c r="D194" s="175"/>
      <c r="E194" s="403"/>
      <c r="F194" s="368"/>
      <c r="G194" s="368"/>
      <c r="H194" s="368"/>
      <c r="I194" s="369"/>
      <c r="J194" s="370"/>
      <c r="K194" s="402"/>
      <c r="L194" s="175"/>
      <c r="M194" s="398"/>
      <c r="N194" s="398"/>
      <c r="O194" s="398"/>
      <c r="P194" s="398"/>
      <c r="Q194" s="398"/>
    </row>
    <row r="195" spans="1:17" s="242" customFormat="1" ht="22.5" customHeight="1">
      <c r="A195" s="9"/>
      <c r="B195" s="9"/>
      <c r="C195" s="402"/>
      <c r="D195" s="175"/>
      <c r="E195" s="403"/>
      <c r="F195" s="368"/>
      <c r="G195" s="368"/>
      <c r="H195" s="368"/>
      <c r="I195" s="369"/>
      <c r="J195" s="370"/>
      <c r="K195" s="402"/>
      <c r="L195" s="175"/>
      <c r="M195" s="398"/>
      <c r="N195" s="398"/>
      <c r="O195" s="398"/>
      <c r="P195" s="398"/>
      <c r="Q195" s="398"/>
    </row>
    <row r="196" spans="1:17" s="242" customFormat="1" ht="22.5" customHeight="1" thickBot="1">
      <c r="A196" s="9"/>
      <c r="B196" s="9"/>
      <c r="C196" s="402"/>
      <c r="D196" s="175"/>
      <c r="E196" s="403"/>
      <c r="F196" s="368"/>
      <c r="G196" s="368"/>
      <c r="H196" s="368"/>
      <c r="I196" s="369"/>
      <c r="J196" s="370"/>
      <c r="K196" s="402"/>
      <c r="L196" s="175"/>
      <c r="M196" s="398"/>
      <c r="N196" s="398"/>
      <c r="O196" s="398"/>
      <c r="P196" s="398"/>
      <c r="Q196" s="398"/>
    </row>
    <row r="197" spans="1:18" ht="31.5" customHeight="1" thickBot="1">
      <c r="A197" s="579" t="s">
        <v>352</v>
      </c>
      <c r="B197" s="578" t="s">
        <v>1</v>
      </c>
      <c r="C197" s="542" t="s">
        <v>415</v>
      </c>
      <c r="D197" s="542"/>
      <c r="E197" s="540" t="s">
        <v>477</v>
      </c>
      <c r="F197" s="540"/>
      <c r="G197" s="540"/>
      <c r="H197" s="540"/>
      <c r="I197" s="540"/>
      <c r="J197" s="541" t="s">
        <v>2</v>
      </c>
      <c r="K197" s="542" t="s">
        <v>416</v>
      </c>
      <c r="L197" s="542"/>
      <c r="M197" s="242"/>
      <c r="N197" s="242"/>
      <c r="O197" s="242"/>
      <c r="P197" s="242"/>
      <c r="Q197" s="242"/>
      <c r="R197" s="242"/>
    </row>
    <row r="198" spans="1:18" ht="65.25" customHeight="1" thickBot="1">
      <c r="A198" s="579"/>
      <c r="B198" s="578"/>
      <c r="C198" s="421" t="s">
        <v>413</v>
      </c>
      <c r="D198" s="422" t="s">
        <v>414</v>
      </c>
      <c r="E198" s="423" t="s">
        <v>94</v>
      </c>
      <c r="F198" s="423" t="s">
        <v>101</v>
      </c>
      <c r="G198" s="423" t="s">
        <v>95</v>
      </c>
      <c r="H198" s="423" t="s">
        <v>100</v>
      </c>
      <c r="I198" s="421" t="s">
        <v>294</v>
      </c>
      <c r="J198" s="541"/>
      <c r="K198" s="424" t="s">
        <v>380</v>
      </c>
      <c r="L198" s="425" t="s">
        <v>412</v>
      </c>
      <c r="M198" s="242"/>
      <c r="N198" s="242"/>
      <c r="O198" s="304"/>
      <c r="P198" s="304"/>
      <c r="Q198" s="242"/>
      <c r="R198" s="242"/>
    </row>
    <row r="199" spans="1:18" ht="15" customHeight="1" thickBot="1">
      <c r="A199" s="426">
        <v>1</v>
      </c>
      <c r="B199" s="426">
        <v>2</v>
      </c>
      <c r="C199" s="427">
        <v>3</v>
      </c>
      <c r="D199" s="426">
        <v>4</v>
      </c>
      <c r="E199" s="426">
        <v>5</v>
      </c>
      <c r="F199" s="426">
        <v>6</v>
      </c>
      <c r="G199" s="426">
        <v>7</v>
      </c>
      <c r="H199" s="426">
        <v>8</v>
      </c>
      <c r="I199" s="427">
        <v>9</v>
      </c>
      <c r="J199" s="426" t="s">
        <v>295</v>
      </c>
      <c r="K199" s="427">
        <v>11</v>
      </c>
      <c r="L199" s="427">
        <v>12</v>
      </c>
      <c r="M199" s="666"/>
      <c r="N199" s="667"/>
      <c r="O199" s="667"/>
      <c r="P199" s="667"/>
      <c r="Q199" s="667"/>
      <c r="R199" s="667"/>
    </row>
    <row r="200" spans="1:21" ht="14.25" customHeight="1" thickBot="1">
      <c r="A200" s="9"/>
      <c r="B200" s="9"/>
      <c r="C200" s="175"/>
      <c r="D200" s="15"/>
      <c r="E200" s="403"/>
      <c r="F200" s="368"/>
      <c r="G200" s="368"/>
      <c r="H200" s="368"/>
      <c r="I200" s="369"/>
      <c r="J200" s="370"/>
      <c r="K200" s="175"/>
      <c r="L200" s="15"/>
      <c r="M200" s="626"/>
      <c r="N200" s="744"/>
      <c r="O200" s="744"/>
      <c r="P200" s="744"/>
      <c r="Q200" s="744"/>
      <c r="R200" s="744"/>
      <c r="S200" s="203"/>
      <c r="T200" s="203"/>
      <c r="U200" s="203"/>
    </row>
    <row r="201" spans="1:21" s="218" customFormat="1" ht="13.5" customHeight="1">
      <c r="A201" s="707" t="s">
        <v>389</v>
      </c>
      <c r="B201" s="708"/>
      <c r="C201" s="432">
        <f>SUM(C202+C205+C220+C223+C227+C231)</f>
        <v>1291630</v>
      </c>
      <c r="D201" s="432">
        <f>SUM(D202+D205+D220+D223+D227+D231)</f>
        <v>132429.22</v>
      </c>
      <c r="E201" s="432">
        <f>SUM(E205+E220+E223+E227+E232)</f>
        <v>558320</v>
      </c>
      <c r="F201" s="432">
        <f>SUM(F202+F205+F220+F223+F227)</f>
        <v>430000</v>
      </c>
      <c r="G201" s="432">
        <f>SUM(G205+G220+G223+G227)</f>
        <v>1453130</v>
      </c>
      <c r="H201" s="432">
        <f>SUM(H205+H220+H223+H227)</f>
        <v>0</v>
      </c>
      <c r="I201" s="432">
        <f>SUM(I202+I205+I220+I223+I227+I231)</f>
        <v>2441450</v>
      </c>
      <c r="J201" s="432">
        <f>SUM(I201/C201)*100</f>
        <v>189.02084962411837</v>
      </c>
      <c r="K201" s="432">
        <f>SUM(K202+K205+K220+K223+K227+K231)</f>
        <v>1882500</v>
      </c>
      <c r="L201" s="489">
        <f>SUM(L202+L205+L220+L223+L227+L231)</f>
        <v>2025500</v>
      </c>
      <c r="M201" s="667"/>
      <c r="N201" s="667"/>
      <c r="O201" s="667"/>
      <c r="P201" s="667"/>
      <c r="Q201" s="667"/>
      <c r="R201" s="667"/>
      <c r="S201" s="667"/>
      <c r="T201" s="219"/>
      <c r="U201" s="219"/>
    </row>
    <row r="202" spans="1:21" ht="22.5" customHeight="1">
      <c r="A202" s="757" t="s">
        <v>425</v>
      </c>
      <c r="B202" s="758"/>
      <c r="C202" s="404">
        <f>SUM(C203)</f>
        <v>25000</v>
      </c>
      <c r="D202" s="404">
        <f aca="true" t="shared" si="38" ref="D202:I202">SUM(D203)</f>
        <v>0</v>
      </c>
      <c r="E202" s="404">
        <f t="shared" si="38"/>
        <v>0</v>
      </c>
      <c r="F202" s="404">
        <f t="shared" si="38"/>
        <v>20000</v>
      </c>
      <c r="G202" s="404">
        <f t="shared" si="38"/>
        <v>0</v>
      </c>
      <c r="H202" s="404">
        <f t="shared" si="38"/>
        <v>0</v>
      </c>
      <c r="I202" s="404">
        <f t="shared" si="38"/>
        <v>20000</v>
      </c>
      <c r="J202" s="404">
        <f>SUM(I202/C202)*100</f>
        <v>80</v>
      </c>
      <c r="K202" s="404">
        <f>SUM(K203)</f>
        <v>20000</v>
      </c>
      <c r="L202" s="405">
        <f>SUM(L203)</f>
        <v>20000</v>
      </c>
      <c r="M202" s="245"/>
      <c r="N202" s="245"/>
      <c r="O202" s="245"/>
      <c r="P202" s="245"/>
      <c r="Q202" s="245"/>
      <c r="R202" s="245"/>
      <c r="S202" s="202"/>
      <c r="T202" s="202"/>
      <c r="U202" s="202"/>
    </row>
    <row r="203" spans="1:22" ht="22.5" customHeight="1" thickBot="1">
      <c r="A203" s="607" t="s">
        <v>423</v>
      </c>
      <c r="B203" s="608"/>
      <c r="C203" s="158">
        <v>25000</v>
      </c>
      <c r="D203" s="158">
        <v>0</v>
      </c>
      <c r="E203" s="446">
        <v>0</v>
      </c>
      <c r="F203" s="446">
        <v>20000</v>
      </c>
      <c r="G203" s="314">
        <v>0</v>
      </c>
      <c r="H203" s="314">
        <v>0</v>
      </c>
      <c r="I203" s="367">
        <v>20000</v>
      </c>
      <c r="J203" s="498">
        <f>SUM(I203/C203)*100</f>
        <v>80</v>
      </c>
      <c r="K203" s="158">
        <v>20000</v>
      </c>
      <c r="L203" s="282">
        <v>20000</v>
      </c>
      <c r="M203" s="745"/>
      <c r="N203" s="745"/>
      <c r="O203" s="745"/>
      <c r="P203" s="745"/>
      <c r="Q203" s="745"/>
      <c r="R203" s="745"/>
      <c r="S203" s="745"/>
      <c r="T203" s="203"/>
      <c r="U203" s="203"/>
      <c r="V203" s="203"/>
    </row>
    <row r="204" spans="1:22" s="242" customFormat="1" ht="9.75" customHeight="1" thickBot="1">
      <c r="A204"/>
      <c r="B204"/>
      <c r="C204" s="31"/>
      <c r="D204" s="17"/>
      <c r="E204" s="323"/>
      <c r="F204" s="323"/>
      <c r="G204" s="323"/>
      <c r="H204" s="323"/>
      <c r="I204" s="308"/>
      <c r="J204" s="359"/>
      <c r="K204" s="31"/>
      <c r="L204" s="17"/>
      <c r="M204" s="397"/>
      <c r="N204" s="397"/>
      <c r="O204" s="397"/>
      <c r="P204" s="397"/>
      <c r="Q204" s="397"/>
      <c r="R204" s="397"/>
      <c r="S204" s="397"/>
      <c r="T204" s="395"/>
      <c r="U204" s="395"/>
      <c r="V204" s="395"/>
    </row>
    <row r="205" spans="1:22" ht="24" customHeight="1">
      <c r="A205" s="694" t="s">
        <v>166</v>
      </c>
      <c r="B205" s="696"/>
      <c r="C205" s="173">
        <f>SUM(C206:C214)</f>
        <v>819530</v>
      </c>
      <c r="D205" s="173">
        <f aca="true" t="shared" si="39" ref="D205:I205">SUM(D206:D214)</f>
        <v>34759</v>
      </c>
      <c r="E205" s="173">
        <f t="shared" si="39"/>
        <v>402320</v>
      </c>
      <c r="F205" s="173">
        <f t="shared" si="39"/>
        <v>350000</v>
      </c>
      <c r="G205" s="173">
        <f t="shared" si="39"/>
        <v>1307680</v>
      </c>
      <c r="H205" s="173">
        <f t="shared" si="39"/>
        <v>0</v>
      </c>
      <c r="I205" s="173">
        <f t="shared" si="39"/>
        <v>2060000</v>
      </c>
      <c r="J205" s="173">
        <f>SUM(I205/C205)*100</f>
        <v>251.36358644588972</v>
      </c>
      <c r="K205" s="173">
        <f>SUM(K206:K214)</f>
        <v>1420000</v>
      </c>
      <c r="L205" s="213">
        <f>SUM(L206:L214)</f>
        <v>1410000</v>
      </c>
      <c r="M205" s="743"/>
      <c r="N205" s="743"/>
      <c r="O205" s="743"/>
      <c r="P205" s="743"/>
      <c r="Q205" s="743"/>
      <c r="R205" s="743"/>
      <c r="S205" s="203"/>
      <c r="T205" s="203"/>
      <c r="U205" s="203"/>
      <c r="V205" s="203"/>
    </row>
    <row r="206" spans="1:18" ht="26.25" customHeight="1">
      <c r="A206" s="564" t="s">
        <v>390</v>
      </c>
      <c r="B206" s="565"/>
      <c r="C206" s="157">
        <v>7000</v>
      </c>
      <c r="D206" s="164">
        <v>4957</v>
      </c>
      <c r="E206" s="438">
        <v>0</v>
      </c>
      <c r="F206" s="438">
        <v>0</v>
      </c>
      <c r="G206" s="438">
        <v>0</v>
      </c>
      <c r="H206" s="310">
        <v>0</v>
      </c>
      <c r="I206" s="366">
        <v>0</v>
      </c>
      <c r="J206" s="380">
        <f>SUM(I206/C206)*100</f>
        <v>0</v>
      </c>
      <c r="K206" s="157">
        <v>250000</v>
      </c>
      <c r="L206" s="281">
        <v>250000</v>
      </c>
      <c r="M206" s="746"/>
      <c r="N206" s="747"/>
      <c r="O206" s="747"/>
      <c r="P206" s="747"/>
      <c r="Q206" s="747"/>
      <c r="R206" s="747"/>
    </row>
    <row r="207" spans="1:18" ht="18" customHeight="1">
      <c r="A207" s="564" t="s">
        <v>444</v>
      </c>
      <c r="B207" s="565"/>
      <c r="C207" s="157">
        <v>0</v>
      </c>
      <c r="D207" s="164">
        <v>0</v>
      </c>
      <c r="E207" s="438">
        <v>300000</v>
      </c>
      <c r="F207" s="438">
        <v>0</v>
      </c>
      <c r="G207" s="438">
        <v>0</v>
      </c>
      <c r="H207" s="310">
        <v>0</v>
      </c>
      <c r="I207" s="366">
        <v>300000</v>
      </c>
      <c r="J207" s="380">
        <v>0</v>
      </c>
      <c r="K207" s="157">
        <v>0</v>
      </c>
      <c r="L207" s="281">
        <v>0</v>
      </c>
      <c r="M207" s="676"/>
      <c r="N207" s="537"/>
      <c r="O207" s="537"/>
      <c r="P207" s="537"/>
      <c r="Q207" s="537"/>
      <c r="R207" s="537"/>
    </row>
    <row r="208" spans="1:18" ht="24.75" customHeight="1">
      <c r="A208" s="564" t="s">
        <v>401</v>
      </c>
      <c r="B208" s="565"/>
      <c r="C208" s="157">
        <v>50000</v>
      </c>
      <c r="D208" s="164">
        <v>0</v>
      </c>
      <c r="E208" s="438">
        <v>0</v>
      </c>
      <c r="F208" s="438">
        <v>50000</v>
      </c>
      <c r="G208" s="438">
        <v>50000</v>
      </c>
      <c r="H208" s="310">
        <v>0</v>
      </c>
      <c r="I208" s="366">
        <v>100000</v>
      </c>
      <c r="J208" s="379">
        <f>SUM(I208/C208)*100</f>
        <v>200</v>
      </c>
      <c r="K208" s="157">
        <v>0</v>
      </c>
      <c r="L208" s="281">
        <v>0</v>
      </c>
      <c r="M208" s="741"/>
      <c r="N208" s="742"/>
      <c r="O208" s="742"/>
      <c r="P208" s="742"/>
      <c r="Q208" s="742"/>
      <c r="R208" s="742"/>
    </row>
    <row r="209" spans="1:18" ht="23.25" customHeight="1">
      <c r="A209" s="564" t="s">
        <v>420</v>
      </c>
      <c r="B209" s="565"/>
      <c r="C209" s="164">
        <v>90000</v>
      </c>
      <c r="D209" s="164">
        <v>0</v>
      </c>
      <c r="E209" s="438">
        <v>0</v>
      </c>
      <c r="F209" s="438">
        <v>55000</v>
      </c>
      <c r="G209" s="438">
        <v>0</v>
      </c>
      <c r="H209" s="310">
        <v>0</v>
      </c>
      <c r="I209" s="366">
        <v>55000</v>
      </c>
      <c r="J209" s="373">
        <f>SUM(I209/C209)*100</f>
        <v>61.111111111111114</v>
      </c>
      <c r="K209" s="164">
        <v>60000</v>
      </c>
      <c r="L209" s="281">
        <v>60000</v>
      </c>
      <c r="M209" s="242"/>
      <c r="N209" s="242"/>
      <c r="O209" s="242"/>
      <c r="P209" s="242"/>
      <c r="Q209" s="242"/>
      <c r="R209" s="242"/>
    </row>
    <row r="210" spans="1:12" s="242" customFormat="1" ht="24" customHeight="1">
      <c r="A210" s="602" t="s">
        <v>424</v>
      </c>
      <c r="B210" s="603"/>
      <c r="C210" s="164">
        <v>19500</v>
      </c>
      <c r="D210" s="164">
        <v>0</v>
      </c>
      <c r="E210" s="438">
        <v>15000</v>
      </c>
      <c r="F210" s="438">
        <v>0</v>
      </c>
      <c r="G210" s="438">
        <v>0</v>
      </c>
      <c r="H210" s="310">
        <v>0</v>
      </c>
      <c r="I210" s="366">
        <v>15000</v>
      </c>
      <c r="J210" s="515">
        <f>SUM(I210/C210)*100</f>
        <v>76.92307692307693</v>
      </c>
      <c r="K210" s="164">
        <v>10000</v>
      </c>
      <c r="L210" s="281">
        <v>0</v>
      </c>
    </row>
    <row r="211" spans="1:19" ht="22.5" customHeight="1">
      <c r="A211" s="564" t="s">
        <v>167</v>
      </c>
      <c r="B211" s="565"/>
      <c r="C211" s="157">
        <v>100000</v>
      </c>
      <c r="D211" s="164">
        <v>7358</v>
      </c>
      <c r="E211" s="438">
        <v>52930</v>
      </c>
      <c r="F211" s="438">
        <v>0</v>
      </c>
      <c r="G211" s="438">
        <v>32070</v>
      </c>
      <c r="H211" s="310">
        <v>0</v>
      </c>
      <c r="I211" s="366">
        <v>85000</v>
      </c>
      <c r="J211" s="311">
        <f>SUM(I211/C211)*100</f>
        <v>85</v>
      </c>
      <c r="K211" s="157">
        <v>50000</v>
      </c>
      <c r="L211" s="281">
        <v>50000</v>
      </c>
      <c r="M211" s="748"/>
      <c r="N211" s="749"/>
      <c r="O211" s="749"/>
      <c r="P211" s="749"/>
      <c r="Q211" s="749"/>
      <c r="R211" s="749"/>
      <c r="S211" s="749"/>
    </row>
    <row r="212" spans="1:18" ht="46.5" customHeight="1">
      <c r="A212" s="564" t="s">
        <v>461</v>
      </c>
      <c r="B212" s="565"/>
      <c r="C212" s="164">
        <v>370000</v>
      </c>
      <c r="D212" s="164">
        <v>18901</v>
      </c>
      <c r="E212" s="438">
        <v>34390</v>
      </c>
      <c r="F212" s="438">
        <v>176790</v>
      </c>
      <c r="G212" s="438">
        <v>58820</v>
      </c>
      <c r="H212" s="310">
        <v>0</v>
      </c>
      <c r="I212" s="366">
        <v>270000</v>
      </c>
      <c r="J212" s="311">
        <f>SUM(I212/C212)*100</f>
        <v>72.97297297297297</v>
      </c>
      <c r="K212" s="164">
        <v>300000</v>
      </c>
      <c r="L212" s="281">
        <v>300000</v>
      </c>
      <c r="M212" s="242"/>
      <c r="N212" s="242"/>
      <c r="O212" s="242"/>
      <c r="P212" s="242"/>
      <c r="Q212" s="242"/>
      <c r="R212" s="242"/>
    </row>
    <row r="213" spans="1:22" ht="24.75" customHeight="1">
      <c r="A213" s="564" t="s">
        <v>436</v>
      </c>
      <c r="B213" s="565"/>
      <c r="C213" s="164">
        <v>0</v>
      </c>
      <c r="D213" s="164">
        <v>0</v>
      </c>
      <c r="E213" s="438">
        <v>0</v>
      </c>
      <c r="F213" s="438">
        <v>0</v>
      </c>
      <c r="G213" s="438">
        <v>1070000</v>
      </c>
      <c r="H213" s="310">
        <v>0</v>
      </c>
      <c r="I213" s="366">
        <v>1070000</v>
      </c>
      <c r="J213" s="311">
        <v>0</v>
      </c>
      <c r="K213" s="164">
        <v>500000</v>
      </c>
      <c r="L213" s="281">
        <v>500000</v>
      </c>
      <c r="M213" s="256"/>
      <c r="N213" s="256"/>
      <c r="O213" s="256"/>
      <c r="P213" s="256"/>
      <c r="Q213" s="256"/>
      <c r="R213" s="248"/>
      <c r="S213" s="203"/>
      <c r="T213" s="203"/>
      <c r="U213" s="203"/>
      <c r="V213" s="203"/>
    </row>
    <row r="214" spans="1:19" ht="37.5" customHeight="1" thickBot="1">
      <c r="A214" s="580" t="s">
        <v>435</v>
      </c>
      <c r="B214" s="581"/>
      <c r="C214" s="131">
        <v>183030</v>
      </c>
      <c r="D214" s="131">
        <v>3543</v>
      </c>
      <c r="E214" s="446">
        <v>0</v>
      </c>
      <c r="F214" s="446">
        <v>68210</v>
      </c>
      <c r="G214" s="446">
        <v>96790</v>
      </c>
      <c r="H214" s="314">
        <v>0</v>
      </c>
      <c r="I214" s="361">
        <v>165000</v>
      </c>
      <c r="J214" s="315">
        <f>SUM(I214/C214)*100</f>
        <v>90.14915587608589</v>
      </c>
      <c r="K214" s="131">
        <v>250000</v>
      </c>
      <c r="L214" s="277">
        <v>250000</v>
      </c>
      <c r="M214" s="679"/>
      <c r="N214" s="679"/>
      <c r="O214" s="679"/>
      <c r="P214" s="679"/>
      <c r="Q214" s="679"/>
      <c r="R214" s="679"/>
      <c r="S214" s="679"/>
    </row>
    <row r="215" spans="1:19" ht="15.75" customHeight="1" thickBot="1">
      <c r="A215" s="9"/>
      <c r="B215" s="9"/>
      <c r="C215" s="15"/>
      <c r="D215" s="15"/>
      <c r="E215" s="15"/>
      <c r="F215" s="15"/>
      <c r="G215" s="15"/>
      <c r="H215" s="15"/>
      <c r="I215" s="15"/>
      <c r="J215" s="34"/>
      <c r="K215" s="242"/>
      <c r="L215" s="242"/>
      <c r="M215" s="677"/>
      <c r="N215" s="678"/>
      <c r="O215" s="678"/>
      <c r="P215" s="678"/>
      <c r="Q215" s="678"/>
      <c r="R215" s="678"/>
      <c r="S215" s="678"/>
    </row>
    <row r="216" spans="1:18" ht="32.25" customHeight="1" thickBot="1">
      <c r="A216" s="579" t="s">
        <v>352</v>
      </c>
      <c r="B216" s="578" t="s">
        <v>1</v>
      </c>
      <c r="C216" s="542" t="s">
        <v>415</v>
      </c>
      <c r="D216" s="542"/>
      <c r="E216" s="540" t="s">
        <v>477</v>
      </c>
      <c r="F216" s="540"/>
      <c r="G216" s="540"/>
      <c r="H216" s="540"/>
      <c r="I216" s="540"/>
      <c r="J216" s="541" t="s">
        <v>2</v>
      </c>
      <c r="K216" s="542" t="s">
        <v>416</v>
      </c>
      <c r="L216" s="542"/>
      <c r="M216" s="536"/>
      <c r="N216" s="676"/>
      <c r="O216" s="676"/>
      <c r="P216" s="676"/>
      <c r="Q216" s="676"/>
      <c r="R216" s="676"/>
    </row>
    <row r="217" spans="1:18" ht="59.25" customHeight="1" thickBot="1">
      <c r="A217" s="579"/>
      <c r="B217" s="578"/>
      <c r="C217" s="421" t="s">
        <v>413</v>
      </c>
      <c r="D217" s="422" t="s">
        <v>414</v>
      </c>
      <c r="E217" s="423" t="s">
        <v>94</v>
      </c>
      <c r="F217" s="423" t="s">
        <v>101</v>
      </c>
      <c r="G217" s="423" t="s">
        <v>95</v>
      </c>
      <c r="H217" s="423" t="s">
        <v>100</v>
      </c>
      <c r="I217" s="421" t="s">
        <v>294</v>
      </c>
      <c r="J217" s="541"/>
      <c r="K217" s="424" t="s">
        <v>380</v>
      </c>
      <c r="L217" s="425" t="s">
        <v>412</v>
      </c>
      <c r="M217" s="560"/>
      <c r="N217" s="675"/>
      <c r="O217" s="675"/>
      <c r="P217" s="675"/>
      <c r="Q217" s="675"/>
      <c r="R217" s="675"/>
    </row>
    <row r="218" spans="1:18" ht="12.75" customHeight="1" thickBot="1">
      <c r="A218" s="426">
        <v>1</v>
      </c>
      <c r="B218" s="426">
        <v>2</v>
      </c>
      <c r="C218" s="427">
        <v>3</v>
      </c>
      <c r="D218" s="426">
        <v>4</v>
      </c>
      <c r="E218" s="426">
        <v>5</v>
      </c>
      <c r="F218" s="426">
        <v>6</v>
      </c>
      <c r="G218" s="426">
        <v>7</v>
      </c>
      <c r="H218" s="426">
        <v>8</v>
      </c>
      <c r="I218" s="427">
        <v>9</v>
      </c>
      <c r="J218" s="426" t="s">
        <v>295</v>
      </c>
      <c r="K218" s="427">
        <v>11</v>
      </c>
      <c r="L218" s="427">
        <v>12</v>
      </c>
      <c r="M218" s="255"/>
      <c r="N218" s="255"/>
      <c r="O218" s="255"/>
      <c r="P218" s="255"/>
      <c r="Q218" s="255"/>
      <c r="R218" s="242"/>
    </row>
    <row r="219" spans="3:18" ht="11.25" customHeight="1" thickBot="1">
      <c r="C219" s="17"/>
      <c r="D219" s="17"/>
      <c r="E219" s="324"/>
      <c r="F219" s="324"/>
      <c r="G219" s="324"/>
      <c r="H219" s="324"/>
      <c r="I219" s="324"/>
      <c r="J219" s="304"/>
      <c r="K219" s="242"/>
      <c r="L219" s="242"/>
      <c r="M219" s="244"/>
      <c r="N219" s="244"/>
      <c r="O219" s="244"/>
      <c r="P219" s="244"/>
      <c r="Q219" s="244"/>
      <c r="R219" s="242"/>
    </row>
    <row r="220" spans="1:18" ht="17.25" customHeight="1">
      <c r="A220" s="699" t="s">
        <v>168</v>
      </c>
      <c r="B220" s="700"/>
      <c r="C220" s="173">
        <f aca="true" t="shared" si="40" ref="C220:H220">SUM(C221+C222)</f>
        <v>132000</v>
      </c>
      <c r="D220" s="173">
        <f t="shared" si="40"/>
        <v>20855</v>
      </c>
      <c r="E220" s="173">
        <f t="shared" si="40"/>
        <v>25000</v>
      </c>
      <c r="F220" s="173">
        <f t="shared" si="40"/>
        <v>60000</v>
      </c>
      <c r="G220" s="173">
        <f t="shared" si="40"/>
        <v>0</v>
      </c>
      <c r="H220" s="173">
        <f t="shared" si="40"/>
        <v>0</v>
      </c>
      <c r="I220" s="173">
        <f>SUM(I221+I222)</f>
        <v>85000</v>
      </c>
      <c r="J220" s="173">
        <v>100</v>
      </c>
      <c r="K220" s="173">
        <f>SUM(K221+K222)</f>
        <v>90000</v>
      </c>
      <c r="L220" s="213">
        <f>SUM(L221+L222)</f>
        <v>85000</v>
      </c>
      <c r="M220" s="242"/>
      <c r="N220" s="242"/>
      <c r="O220" s="242"/>
      <c r="P220" s="242"/>
      <c r="Q220" s="242"/>
      <c r="R220" s="242"/>
    </row>
    <row r="221" spans="1:19" ht="19.5" customHeight="1">
      <c r="A221" s="701" t="s">
        <v>336</v>
      </c>
      <c r="B221" s="702"/>
      <c r="C221" s="157">
        <v>52000</v>
      </c>
      <c r="D221" s="164">
        <v>7985</v>
      </c>
      <c r="E221" s="438">
        <v>25000</v>
      </c>
      <c r="F221" s="438">
        <v>0</v>
      </c>
      <c r="G221" s="310">
        <v>0</v>
      </c>
      <c r="H221" s="310"/>
      <c r="I221" s="366">
        <v>25000</v>
      </c>
      <c r="J221" s="311">
        <f>SUM(I221/C221)*100</f>
        <v>48.07692307692308</v>
      </c>
      <c r="K221" s="157">
        <v>30000</v>
      </c>
      <c r="L221" s="281">
        <v>35000</v>
      </c>
      <c r="M221" s="666"/>
      <c r="N221" s="674"/>
      <c r="O221" s="674"/>
      <c r="P221" s="674"/>
      <c r="Q221" s="674"/>
      <c r="R221" s="674"/>
      <c r="S221" s="674"/>
    </row>
    <row r="222" spans="1:18" ht="36" customHeight="1" thickBot="1">
      <c r="A222" s="697" t="s">
        <v>169</v>
      </c>
      <c r="B222" s="698"/>
      <c r="C222" s="158">
        <v>80000</v>
      </c>
      <c r="D222" s="165">
        <v>12870</v>
      </c>
      <c r="E222" s="446">
        <v>0</v>
      </c>
      <c r="F222" s="446">
        <v>60000</v>
      </c>
      <c r="G222" s="314">
        <v>0</v>
      </c>
      <c r="H222" s="314">
        <v>0</v>
      </c>
      <c r="I222" s="367">
        <v>60000</v>
      </c>
      <c r="J222" s="315">
        <f>SUM(I222/C222)*100</f>
        <v>75</v>
      </c>
      <c r="K222" s="158">
        <v>60000</v>
      </c>
      <c r="L222" s="282">
        <v>50000</v>
      </c>
      <c r="M222" s="242"/>
      <c r="N222" s="242"/>
      <c r="O222" s="242"/>
      <c r="P222" s="242"/>
      <c r="Q222" s="242"/>
      <c r="R222" s="242"/>
    </row>
    <row r="223" spans="1:12" s="242" customFormat="1" ht="18" customHeight="1">
      <c r="A223" s="699" t="s">
        <v>170</v>
      </c>
      <c r="B223" s="700"/>
      <c r="C223" s="169">
        <f aca="true" t="shared" si="41" ref="C223:I223">SUM(C224:C225)</f>
        <v>60600</v>
      </c>
      <c r="D223" s="169">
        <f t="shared" si="41"/>
        <v>0</v>
      </c>
      <c r="E223" s="169">
        <f t="shared" si="41"/>
        <v>0</v>
      </c>
      <c r="F223" s="169">
        <f t="shared" si="41"/>
        <v>0</v>
      </c>
      <c r="G223" s="169">
        <f t="shared" si="41"/>
        <v>13950</v>
      </c>
      <c r="H223" s="169">
        <f t="shared" si="41"/>
        <v>0</v>
      </c>
      <c r="I223" s="169">
        <f t="shared" si="41"/>
        <v>13950</v>
      </c>
      <c r="J223" s="506">
        <f>SUM(I223/C223)*100</f>
        <v>23.01980198019802</v>
      </c>
      <c r="K223" s="169">
        <f>SUM(K224:K225)</f>
        <v>0</v>
      </c>
      <c r="L223" s="497">
        <f>SUM(L224:L225)</f>
        <v>0</v>
      </c>
    </row>
    <row r="224" spans="1:22" ht="36.75" customHeight="1">
      <c r="A224" s="703" t="s">
        <v>400</v>
      </c>
      <c r="B224" s="704"/>
      <c r="C224" s="130">
        <v>57100</v>
      </c>
      <c r="D224" s="163">
        <v>0</v>
      </c>
      <c r="E224" s="325">
        <v>0</v>
      </c>
      <c r="F224" s="325">
        <v>0</v>
      </c>
      <c r="G224" s="450">
        <v>13950</v>
      </c>
      <c r="H224" s="325">
        <v>0</v>
      </c>
      <c r="I224" s="360">
        <v>13950</v>
      </c>
      <c r="J224" s="311">
        <f>SUM(I224/C224)*100</f>
        <v>24.430823117338004</v>
      </c>
      <c r="K224" s="130">
        <v>0</v>
      </c>
      <c r="L224" s="276">
        <v>0</v>
      </c>
      <c r="M224" s="750"/>
      <c r="N224" s="750"/>
      <c r="O224" s="750"/>
      <c r="P224" s="750"/>
      <c r="Q224" s="750"/>
      <c r="R224" s="750"/>
      <c r="S224" s="750"/>
      <c r="T224" s="203"/>
      <c r="U224" s="203"/>
      <c r="V224" s="203"/>
    </row>
    <row r="225" spans="1:19" ht="36.75" customHeight="1" thickBot="1">
      <c r="A225" s="697" t="s">
        <v>358</v>
      </c>
      <c r="B225" s="698"/>
      <c r="C225" s="131">
        <v>3500</v>
      </c>
      <c r="D225" s="162">
        <v>0</v>
      </c>
      <c r="E225" s="321">
        <v>0</v>
      </c>
      <c r="F225" s="321">
        <v>0</v>
      </c>
      <c r="G225" s="321">
        <v>0</v>
      </c>
      <c r="H225" s="321">
        <v>0</v>
      </c>
      <c r="I225" s="361">
        <v>0</v>
      </c>
      <c r="J225" s="315">
        <f>SUM(I225/C225)*100</f>
        <v>0</v>
      </c>
      <c r="K225" s="131">
        <v>0</v>
      </c>
      <c r="L225" s="277">
        <v>0</v>
      </c>
      <c r="M225" s="751"/>
      <c r="N225" s="751"/>
      <c r="O225" s="751"/>
      <c r="P225" s="751"/>
      <c r="Q225" s="751"/>
      <c r="R225" s="751"/>
      <c r="S225" s="751"/>
    </row>
    <row r="226" spans="1:19" ht="7.5" customHeight="1" thickBot="1">
      <c r="A226" s="9"/>
      <c r="B226" s="9"/>
      <c r="C226" s="15"/>
      <c r="D226" s="15"/>
      <c r="E226" s="15"/>
      <c r="F226" s="15"/>
      <c r="G226" s="15"/>
      <c r="H226" s="15"/>
      <c r="I226" s="15"/>
      <c r="J226" s="5"/>
      <c r="K226" s="242"/>
      <c r="L226" s="242"/>
      <c r="M226" s="550"/>
      <c r="N226" s="668"/>
      <c r="O226" s="668"/>
      <c r="P226" s="668"/>
      <c r="Q226" s="668"/>
      <c r="R226" s="668"/>
      <c r="S226" s="668"/>
    </row>
    <row r="227" spans="1:17" ht="16.5" customHeight="1">
      <c r="A227" s="694" t="s">
        <v>171</v>
      </c>
      <c r="B227" s="696"/>
      <c r="C227" s="169">
        <f>SUM(C228+C229)</f>
        <v>232000</v>
      </c>
      <c r="D227" s="169">
        <f aca="true" t="shared" si="42" ref="D227:I227">SUM(D228+D229)</f>
        <v>65666.22</v>
      </c>
      <c r="E227" s="169">
        <f t="shared" si="42"/>
        <v>108500</v>
      </c>
      <c r="F227" s="169">
        <f t="shared" si="42"/>
        <v>0</v>
      </c>
      <c r="G227" s="169">
        <f t="shared" si="42"/>
        <v>131500</v>
      </c>
      <c r="H227" s="169">
        <f t="shared" si="42"/>
        <v>0</v>
      </c>
      <c r="I227" s="169">
        <f t="shared" si="42"/>
        <v>240000</v>
      </c>
      <c r="J227" s="481">
        <f>SUM(I227/C227)*100</f>
        <v>103.44827586206897</v>
      </c>
      <c r="K227" s="169">
        <f>SUM(K228+K229)</f>
        <v>330000</v>
      </c>
      <c r="L227" s="497">
        <f>SUM(L228+L229)</f>
        <v>430000</v>
      </c>
      <c r="M227" s="203"/>
      <c r="N227" s="203"/>
      <c r="O227" s="203"/>
      <c r="P227" s="203"/>
      <c r="Q227" s="203"/>
    </row>
    <row r="228" spans="1:18" ht="35.25" customHeight="1">
      <c r="A228" s="564" t="s">
        <v>406</v>
      </c>
      <c r="B228" s="565"/>
      <c r="C228" s="130">
        <v>180000</v>
      </c>
      <c r="D228" s="130">
        <v>57731.22</v>
      </c>
      <c r="E228" s="450">
        <v>58500</v>
      </c>
      <c r="F228" s="450">
        <v>0</v>
      </c>
      <c r="G228" s="450">
        <v>71500</v>
      </c>
      <c r="H228" s="325">
        <v>0</v>
      </c>
      <c r="I228" s="360">
        <v>130000</v>
      </c>
      <c r="J228" s="311">
        <f>SUM(I228/C228)*100</f>
        <v>72.22222222222221</v>
      </c>
      <c r="K228" s="130">
        <v>280000</v>
      </c>
      <c r="L228" s="276">
        <v>330000</v>
      </c>
      <c r="M228" s="752"/>
      <c r="N228" s="752"/>
      <c r="O228" s="752"/>
      <c r="P228" s="752"/>
      <c r="Q228" s="752"/>
      <c r="R228" s="752"/>
    </row>
    <row r="229" spans="1:19" ht="38.25" customHeight="1" thickBot="1">
      <c r="A229" s="580" t="s">
        <v>462</v>
      </c>
      <c r="B229" s="581"/>
      <c r="C229" s="131">
        <v>52000</v>
      </c>
      <c r="D229" s="131">
        <v>7935</v>
      </c>
      <c r="E229" s="449">
        <v>50000</v>
      </c>
      <c r="F229" s="449">
        <v>0</v>
      </c>
      <c r="G229" s="449">
        <v>60000</v>
      </c>
      <c r="H229" s="321">
        <v>0</v>
      </c>
      <c r="I229" s="361">
        <v>110000</v>
      </c>
      <c r="J229" s="315">
        <f>SUM(I229/C229)*100</f>
        <v>211.53846153846155</v>
      </c>
      <c r="K229" s="131">
        <v>50000</v>
      </c>
      <c r="L229" s="277">
        <v>100000</v>
      </c>
      <c r="M229" s="660"/>
      <c r="N229" s="661"/>
      <c r="O229" s="661"/>
      <c r="P229" s="661"/>
      <c r="Q229" s="661"/>
      <c r="R229" s="661"/>
      <c r="S229" s="661"/>
    </row>
    <row r="230" spans="3:12" ht="6.75" customHeight="1" thickBot="1">
      <c r="C230" s="167"/>
      <c r="D230" s="23"/>
      <c r="E230" s="172"/>
      <c r="F230" s="172"/>
      <c r="G230" s="172"/>
      <c r="H230" s="172"/>
      <c r="I230" s="167"/>
      <c r="J230" s="33"/>
      <c r="K230" s="245"/>
      <c r="L230" s="245"/>
    </row>
    <row r="231" spans="1:12" ht="15.75" customHeight="1">
      <c r="A231" s="694" t="s">
        <v>439</v>
      </c>
      <c r="B231" s="696"/>
      <c r="C231" s="169">
        <f>SUM(C232)</f>
        <v>22500</v>
      </c>
      <c r="D231" s="169">
        <f aca="true" t="shared" si="43" ref="D231:I231">SUM(D232)</f>
        <v>11149</v>
      </c>
      <c r="E231" s="169">
        <f t="shared" si="43"/>
        <v>22500</v>
      </c>
      <c r="F231" s="169">
        <f t="shared" si="43"/>
        <v>0</v>
      </c>
      <c r="G231" s="169">
        <f t="shared" si="43"/>
        <v>0</v>
      </c>
      <c r="H231" s="169">
        <f t="shared" si="43"/>
        <v>0</v>
      </c>
      <c r="I231" s="169">
        <f t="shared" si="43"/>
        <v>22500</v>
      </c>
      <c r="J231" s="481">
        <f>SUM(I231/C231)*100</f>
        <v>100</v>
      </c>
      <c r="K231" s="169">
        <f>SUM(K232)</f>
        <v>22500</v>
      </c>
      <c r="L231" s="497">
        <f>SUM(L232)</f>
        <v>80500</v>
      </c>
    </row>
    <row r="232" spans="1:12" ht="20.25" customHeight="1" thickBot="1">
      <c r="A232" s="580" t="s">
        <v>440</v>
      </c>
      <c r="B232" s="581"/>
      <c r="C232" s="131">
        <v>22500</v>
      </c>
      <c r="D232" s="162">
        <v>11149</v>
      </c>
      <c r="E232" s="449">
        <v>22500</v>
      </c>
      <c r="F232" s="321">
        <v>0</v>
      </c>
      <c r="G232" s="321">
        <v>0</v>
      </c>
      <c r="H232" s="321">
        <v>0</v>
      </c>
      <c r="I232" s="361">
        <v>22500</v>
      </c>
      <c r="J232" s="315">
        <f>SUM(I232/C232)*100</f>
        <v>100</v>
      </c>
      <c r="K232" s="131">
        <v>22500</v>
      </c>
      <c r="L232" s="277">
        <v>80500</v>
      </c>
    </row>
    <row r="424" ht="14.25">
      <c r="E424" t="s">
        <v>323</v>
      </c>
    </row>
    <row r="425" ht="14.25">
      <c r="E425" t="s">
        <v>324</v>
      </c>
    </row>
  </sheetData>
  <sheetProtection/>
  <mergeCells count="263">
    <mergeCell ref="J197:J198"/>
    <mergeCell ref="K197:L197"/>
    <mergeCell ref="M104:S104"/>
    <mergeCell ref="A161:B161"/>
    <mergeCell ref="A190:B190"/>
    <mergeCell ref="A155:A156"/>
    <mergeCell ref="A168:B168"/>
    <mergeCell ref="B155:B156"/>
    <mergeCell ref="A173:B173"/>
    <mergeCell ref="B177:B178"/>
    <mergeCell ref="A231:B231"/>
    <mergeCell ref="A232:B232"/>
    <mergeCell ref="A189:B189"/>
    <mergeCell ref="A212:B212"/>
    <mergeCell ref="A188:B188"/>
    <mergeCell ref="A182:B182"/>
    <mergeCell ref="A206:B206"/>
    <mergeCell ref="A186:B186"/>
    <mergeCell ref="A202:B202"/>
    <mergeCell ref="A205:B205"/>
    <mergeCell ref="M221:S221"/>
    <mergeCell ref="A222:B222"/>
    <mergeCell ref="M224:S224"/>
    <mergeCell ref="A229:B229"/>
    <mergeCell ref="M225:S225"/>
    <mergeCell ref="A223:B223"/>
    <mergeCell ref="M228:R228"/>
    <mergeCell ref="A224:B224"/>
    <mergeCell ref="A228:B228"/>
    <mergeCell ref="A227:B227"/>
    <mergeCell ref="M211:S211"/>
    <mergeCell ref="A140:B140"/>
    <mergeCell ref="C216:D216"/>
    <mergeCell ref="A209:B209"/>
    <mergeCell ref="A211:B211"/>
    <mergeCell ref="A208:B208"/>
    <mergeCell ref="A171:B171"/>
    <mergeCell ref="A153:B153"/>
    <mergeCell ref="A148:B148"/>
    <mergeCell ref="A151:B151"/>
    <mergeCell ref="M208:R208"/>
    <mergeCell ref="M205:R205"/>
    <mergeCell ref="M200:R200"/>
    <mergeCell ref="M199:R199"/>
    <mergeCell ref="M188:S188"/>
    <mergeCell ref="M203:S203"/>
    <mergeCell ref="M207:R207"/>
    <mergeCell ref="M206:R206"/>
    <mergeCell ref="A96:B96"/>
    <mergeCell ref="A102:B102"/>
    <mergeCell ref="B108:B109"/>
    <mergeCell ref="A187:B187"/>
    <mergeCell ref="A165:B165"/>
    <mergeCell ref="A167:B167"/>
    <mergeCell ref="A149:B149"/>
    <mergeCell ref="A183:B183"/>
    <mergeCell ref="A185:B185"/>
    <mergeCell ref="A137:B137"/>
    <mergeCell ref="A172:B172"/>
    <mergeCell ref="A139:B139"/>
    <mergeCell ref="A160:B160"/>
    <mergeCell ref="A152:B152"/>
    <mergeCell ref="A162:B162"/>
    <mergeCell ref="A170:B170"/>
    <mergeCell ref="E197:I197"/>
    <mergeCell ref="A120:B120"/>
    <mergeCell ref="A121:B121"/>
    <mergeCell ref="A143:B143"/>
    <mergeCell ref="A119:B119"/>
    <mergeCell ref="A128:B128"/>
    <mergeCell ref="A138:B138"/>
    <mergeCell ref="A127:B127"/>
    <mergeCell ref="A181:B181"/>
    <mergeCell ref="A177:A178"/>
    <mergeCell ref="A116:B116"/>
    <mergeCell ref="A163:B163"/>
    <mergeCell ref="A150:B150"/>
    <mergeCell ref="A104:B104"/>
    <mergeCell ref="A159:B159"/>
    <mergeCell ref="A145:B145"/>
    <mergeCell ref="A117:B117"/>
    <mergeCell ref="A124:B124"/>
    <mergeCell ref="A126:B126"/>
    <mergeCell ref="A100:B100"/>
    <mergeCell ref="A118:B118"/>
    <mergeCell ref="A133:A134"/>
    <mergeCell ref="A130:B130"/>
    <mergeCell ref="A129:B129"/>
    <mergeCell ref="A115:B115"/>
    <mergeCell ref="A112:B112"/>
    <mergeCell ref="A101:B101"/>
    <mergeCell ref="B133:B134"/>
    <mergeCell ref="A125:B125"/>
    <mergeCell ref="A91:B91"/>
    <mergeCell ref="A99:B99"/>
    <mergeCell ref="A92:B92"/>
    <mergeCell ref="A114:B114"/>
    <mergeCell ref="A108:A109"/>
    <mergeCell ref="A97:B97"/>
    <mergeCell ref="A98:B98"/>
    <mergeCell ref="A94:B94"/>
    <mergeCell ref="A93:B93"/>
    <mergeCell ref="A95:B95"/>
    <mergeCell ref="E2:I2"/>
    <mergeCell ref="A19:B19"/>
    <mergeCell ref="A15:B15"/>
    <mergeCell ref="C2:D2"/>
    <mergeCell ref="A11:B11"/>
    <mergeCell ref="A6:B6"/>
    <mergeCell ref="A2:A3"/>
    <mergeCell ref="B2:B3"/>
    <mergeCell ref="A9:B9"/>
    <mergeCell ref="A13:B13"/>
    <mergeCell ref="A22:B22"/>
    <mergeCell ref="A16:B16"/>
    <mergeCell ref="A20:B20"/>
    <mergeCell ref="A21:B21"/>
    <mergeCell ref="A62:B62"/>
    <mergeCell ref="A45:B45"/>
    <mergeCell ref="A48:B48"/>
    <mergeCell ref="A55:B55"/>
    <mergeCell ref="A38:B38"/>
    <mergeCell ref="A25:B25"/>
    <mergeCell ref="A27:B27"/>
    <mergeCell ref="A23:B23"/>
    <mergeCell ref="A41:B41"/>
    <mergeCell ref="A24:B24"/>
    <mergeCell ref="A26:B26"/>
    <mergeCell ref="A36:B36"/>
    <mergeCell ref="A28:B28"/>
    <mergeCell ref="A39:B39"/>
    <mergeCell ref="A67:B67"/>
    <mergeCell ref="A88:B88"/>
    <mergeCell ref="A63:B63"/>
    <mergeCell ref="A79:B79"/>
    <mergeCell ref="B83:B84"/>
    <mergeCell ref="A76:B76"/>
    <mergeCell ref="A75:B75"/>
    <mergeCell ref="E83:I83"/>
    <mergeCell ref="A66:B66"/>
    <mergeCell ref="A74:B74"/>
    <mergeCell ref="C83:D83"/>
    <mergeCell ref="A83:A84"/>
    <mergeCell ref="A81:B81"/>
    <mergeCell ref="A70:B70"/>
    <mergeCell ref="A73:B73"/>
    <mergeCell ref="A80:B80"/>
    <mergeCell ref="A68:B68"/>
    <mergeCell ref="J2:J3"/>
    <mergeCell ref="A47:B47"/>
    <mergeCell ref="A46:B46"/>
    <mergeCell ref="A43:B43"/>
    <mergeCell ref="C32:D32"/>
    <mergeCell ref="C58:D58"/>
    <mergeCell ref="B58:B59"/>
    <mergeCell ref="A53:B53"/>
    <mergeCell ref="A54:B54"/>
    <mergeCell ref="A56:B56"/>
    <mergeCell ref="A32:A33"/>
    <mergeCell ref="B32:B33"/>
    <mergeCell ref="A144:B144"/>
    <mergeCell ref="A147:B147"/>
    <mergeCell ref="A103:B103"/>
    <mergeCell ref="A89:B89"/>
    <mergeCell ref="A58:A59"/>
    <mergeCell ref="A64:B64"/>
    <mergeCell ref="A90:B90"/>
    <mergeCell ref="A72:B72"/>
    <mergeCell ref="A197:A198"/>
    <mergeCell ref="B197:B198"/>
    <mergeCell ref="A184:B184"/>
    <mergeCell ref="B216:B217"/>
    <mergeCell ref="A210:B210"/>
    <mergeCell ref="A201:B201"/>
    <mergeCell ref="A225:B225"/>
    <mergeCell ref="A203:B203"/>
    <mergeCell ref="A220:B220"/>
    <mergeCell ref="A221:B221"/>
    <mergeCell ref="J108:J109"/>
    <mergeCell ref="C133:D133"/>
    <mergeCell ref="E108:I108"/>
    <mergeCell ref="J133:J134"/>
    <mergeCell ref="E177:I177"/>
    <mergeCell ref="J177:J178"/>
    <mergeCell ref="C108:D108"/>
    <mergeCell ref="J155:J156"/>
    <mergeCell ref="E216:I216"/>
    <mergeCell ref="K155:L155"/>
    <mergeCell ref="K177:L177"/>
    <mergeCell ref="K216:L216"/>
    <mergeCell ref="J216:J217"/>
    <mergeCell ref="K133:L133"/>
    <mergeCell ref="E155:I155"/>
    <mergeCell ref="C197:D197"/>
    <mergeCell ref="C155:D155"/>
    <mergeCell ref="A216:A217"/>
    <mergeCell ref="A123:B123"/>
    <mergeCell ref="A141:B141"/>
    <mergeCell ref="A214:B214"/>
    <mergeCell ref="A191:B191"/>
    <mergeCell ref="A142:B142"/>
    <mergeCell ref="A207:B207"/>
    <mergeCell ref="A213:B213"/>
    <mergeCell ref="C177:D177"/>
    <mergeCell ref="A1:L1"/>
    <mergeCell ref="E133:I133"/>
    <mergeCell ref="K58:L58"/>
    <mergeCell ref="K83:L83"/>
    <mergeCell ref="K108:L108"/>
    <mergeCell ref="K2:L2"/>
    <mergeCell ref="J83:J84"/>
    <mergeCell ref="A87:B87"/>
    <mergeCell ref="A77:B77"/>
    <mergeCell ref="K32:L32"/>
    <mergeCell ref="J32:J33"/>
    <mergeCell ref="A8:B8"/>
    <mergeCell ref="E32:I32"/>
    <mergeCell ref="J58:J59"/>
    <mergeCell ref="M47:R47"/>
    <mergeCell ref="M43:R43"/>
    <mergeCell ref="E58:I58"/>
    <mergeCell ref="A50:B50"/>
    <mergeCell ref="A52:B52"/>
    <mergeCell ref="A51:B51"/>
    <mergeCell ref="M79:R79"/>
    <mergeCell ref="V21:AB21"/>
    <mergeCell ref="M88:R88"/>
    <mergeCell ref="M52:R52"/>
    <mergeCell ref="M55:R55"/>
    <mergeCell ref="M70:R70"/>
    <mergeCell ref="M63:R63"/>
    <mergeCell ref="M95:R95"/>
    <mergeCell ref="U125:AA125"/>
    <mergeCell ref="M16:R16"/>
    <mergeCell ref="M39:R39"/>
    <mergeCell ref="M81:R81"/>
    <mergeCell ref="M90:R90"/>
    <mergeCell ref="M74:R76"/>
    <mergeCell ref="M24:R24"/>
    <mergeCell ref="M46:R46"/>
    <mergeCell ref="V22:AB22"/>
    <mergeCell ref="M184:S184"/>
    <mergeCell ref="M99:S99"/>
    <mergeCell ref="M102:S102"/>
    <mergeCell ref="M217:R217"/>
    <mergeCell ref="M216:R216"/>
    <mergeCell ref="M215:S215"/>
    <mergeCell ref="M162:R162"/>
    <mergeCell ref="M173:R173"/>
    <mergeCell ref="M201:S201"/>
    <mergeCell ref="M214:S214"/>
    <mergeCell ref="M98:R98"/>
    <mergeCell ref="M96:R96"/>
    <mergeCell ref="M229:S229"/>
    <mergeCell ref="M129:S129"/>
    <mergeCell ref="M124:R124"/>
    <mergeCell ref="M151:S151"/>
    <mergeCell ref="M153:S153"/>
    <mergeCell ref="M226:S226"/>
    <mergeCell ref="M149:S149"/>
    <mergeCell ref="M125:R12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06"/>
  <sheetViews>
    <sheetView zoomScalePageLayoutView="0" workbookViewId="0" topLeftCell="A1">
      <selection activeCell="H277" sqref="H277"/>
    </sheetView>
  </sheetViews>
  <sheetFormatPr defaultColWidth="9.140625" defaultRowHeight="15"/>
  <cols>
    <col min="1" max="1" width="3.421875" style="0" customWidth="1"/>
    <col min="2" max="2" width="4.00390625" style="0" customWidth="1"/>
    <col min="3" max="3" width="4.140625" style="0" customWidth="1"/>
    <col min="4" max="4" width="8.00390625" style="0" customWidth="1"/>
    <col min="5" max="5" width="9.421875" style="0" customWidth="1"/>
    <col min="6" max="6" width="55.421875" style="0" customWidth="1"/>
    <col min="7" max="8" width="13.7109375" style="0" customWidth="1"/>
    <col min="9" max="9" width="10.00390625" style="0" customWidth="1"/>
    <col min="10" max="10" width="7.8515625" style="0" customWidth="1"/>
  </cols>
  <sheetData>
    <row r="1" spans="1:5" ht="14.25">
      <c r="A1" s="559" t="s">
        <v>265</v>
      </c>
      <c r="B1" s="559"/>
      <c r="C1" s="559"/>
      <c r="D1" s="559"/>
      <c r="E1" s="559"/>
    </row>
    <row r="2" spans="1:5" ht="14.25">
      <c r="A2" s="147"/>
      <c r="B2" s="147"/>
      <c r="C2" s="147"/>
      <c r="D2" s="147"/>
      <c r="E2" s="147"/>
    </row>
    <row r="3" ht="15" thickBot="1"/>
    <row r="4" spans="1:9" ht="15">
      <c r="A4" s="768" t="s">
        <v>478</v>
      </c>
      <c r="B4" s="769"/>
      <c r="C4" s="769"/>
      <c r="D4" s="769"/>
      <c r="E4" s="769"/>
      <c r="F4" s="769"/>
      <c r="G4" s="769"/>
      <c r="H4" s="769"/>
      <c r="I4" s="770"/>
    </row>
    <row r="5" spans="1:9" ht="64.5">
      <c r="A5" s="152" t="s">
        <v>3</v>
      </c>
      <c r="B5" s="91" t="s">
        <v>4</v>
      </c>
      <c r="C5" s="91" t="s">
        <v>189</v>
      </c>
      <c r="D5" s="90" t="s">
        <v>190</v>
      </c>
      <c r="E5" s="88" t="s">
        <v>0</v>
      </c>
      <c r="F5" s="89" t="s">
        <v>1</v>
      </c>
      <c r="G5" s="90" t="s">
        <v>431</v>
      </c>
      <c r="H5" s="90" t="s">
        <v>480</v>
      </c>
      <c r="I5" s="87" t="s">
        <v>2</v>
      </c>
    </row>
    <row r="6" spans="1:9" ht="15" thickBot="1">
      <c r="A6" s="771">
        <v>0</v>
      </c>
      <c r="B6" s="772"/>
      <c r="C6" s="773"/>
      <c r="D6" s="92">
        <v>1</v>
      </c>
      <c r="E6" s="92">
        <v>2</v>
      </c>
      <c r="F6" s="92">
        <v>3</v>
      </c>
      <c r="G6" s="92">
        <v>4</v>
      </c>
      <c r="H6" s="92">
        <v>5</v>
      </c>
      <c r="I6" s="93" t="s">
        <v>299</v>
      </c>
    </row>
    <row r="7" ht="15" thickBot="1"/>
    <row r="8" spans="1:9" ht="15" thickBot="1">
      <c r="A8" s="84"/>
      <c r="B8" s="94"/>
      <c r="C8" s="94"/>
      <c r="D8" s="95" t="s">
        <v>172</v>
      </c>
      <c r="E8" s="774" t="s">
        <v>232</v>
      </c>
      <c r="F8" s="774"/>
      <c r="G8" s="94"/>
      <c r="H8" s="94"/>
      <c r="I8" s="96"/>
    </row>
    <row r="9" spans="1:9" ht="15" thickBot="1">
      <c r="A9" s="84"/>
      <c r="B9" s="94"/>
      <c r="C9" s="94"/>
      <c r="D9" s="94"/>
      <c r="E9" s="94"/>
      <c r="F9" s="94"/>
      <c r="G9" s="94"/>
      <c r="H9" s="94"/>
      <c r="I9" s="96"/>
    </row>
    <row r="10" spans="1:9" s="7" customFormat="1" ht="15" thickBot="1">
      <c r="A10" s="99"/>
      <c r="B10" s="99"/>
      <c r="C10" s="99"/>
      <c r="D10" s="99"/>
      <c r="E10" s="99"/>
      <c r="F10" s="99"/>
      <c r="G10" s="99"/>
      <c r="H10" s="99"/>
      <c r="I10" s="99"/>
    </row>
    <row r="11" spans="1:9" ht="15" customHeight="1">
      <c r="A11" s="102" t="s">
        <v>181</v>
      </c>
      <c r="B11" s="100" t="s">
        <v>181</v>
      </c>
      <c r="C11" s="100" t="s">
        <v>195</v>
      </c>
      <c r="D11" s="100"/>
      <c r="E11" s="764" t="s">
        <v>191</v>
      </c>
      <c r="F11" s="764"/>
      <c r="G11" s="2">
        <f>SUM(G12+G13)</f>
        <v>38220</v>
      </c>
      <c r="H11" s="2">
        <f>SUM(H12+H13)</f>
        <v>41690</v>
      </c>
      <c r="I11" s="36">
        <f>SUM(H11/G11)*100</f>
        <v>109.07901622187337</v>
      </c>
    </row>
    <row r="12" spans="1:9" ht="14.25">
      <c r="A12" s="104" t="s">
        <v>181</v>
      </c>
      <c r="B12" s="101" t="s">
        <v>181</v>
      </c>
      <c r="C12" s="101" t="s">
        <v>195</v>
      </c>
      <c r="D12" s="101" t="s">
        <v>243</v>
      </c>
      <c r="E12" s="606" t="s">
        <v>209</v>
      </c>
      <c r="F12" s="606"/>
      <c r="G12" s="85">
        <v>34570</v>
      </c>
      <c r="H12" s="85">
        <v>38030</v>
      </c>
      <c r="I12" s="35">
        <f>SUM(H12/G12*100)</f>
        <v>110.00867804454731</v>
      </c>
    </row>
    <row r="13" spans="1:9" ht="15" thickBot="1">
      <c r="A13" s="110" t="s">
        <v>181</v>
      </c>
      <c r="B13" s="111" t="s">
        <v>181</v>
      </c>
      <c r="C13" s="111" t="s">
        <v>195</v>
      </c>
      <c r="D13" s="111" t="s">
        <v>243</v>
      </c>
      <c r="E13" s="608" t="s">
        <v>210</v>
      </c>
      <c r="F13" s="608"/>
      <c r="G13" s="86">
        <v>3650</v>
      </c>
      <c r="H13" s="86">
        <v>3660</v>
      </c>
      <c r="I13" s="82">
        <f>SUM(H13/G13*100)</f>
        <v>100.27397260273973</v>
      </c>
    </row>
    <row r="14" spans="1:9" ht="15" thickBot="1">
      <c r="A14" s="112" t="s">
        <v>181</v>
      </c>
      <c r="B14" s="113" t="s">
        <v>181</v>
      </c>
      <c r="C14" s="113" t="s">
        <v>195</v>
      </c>
      <c r="D14" s="113" t="s">
        <v>243</v>
      </c>
      <c r="E14" s="785" t="s">
        <v>312</v>
      </c>
      <c r="F14" s="786"/>
      <c r="G14" s="97">
        <v>3640</v>
      </c>
      <c r="H14" s="97">
        <v>4010</v>
      </c>
      <c r="I14" s="37">
        <f>SUM(H14/G14)*100</f>
        <v>110.16483516483517</v>
      </c>
    </row>
    <row r="15" spans="1:9" ht="15" thickBot="1">
      <c r="A15" s="103"/>
      <c r="B15" s="103"/>
      <c r="C15" s="103"/>
      <c r="D15" s="103"/>
      <c r="G15" s="242"/>
      <c r="I15" s="33"/>
    </row>
    <row r="16" spans="1:9" ht="14.25">
      <c r="A16" s="102" t="s">
        <v>181</v>
      </c>
      <c r="B16" s="100" t="s">
        <v>181</v>
      </c>
      <c r="C16" s="100" t="s">
        <v>195</v>
      </c>
      <c r="D16" s="100"/>
      <c r="E16" s="780" t="s">
        <v>197</v>
      </c>
      <c r="F16" s="781"/>
      <c r="G16" s="2">
        <f>SUM(G17:G17)</f>
        <v>76400</v>
      </c>
      <c r="H16" s="2">
        <f>SUM(H17:H17)</f>
        <v>108500</v>
      </c>
      <c r="I16" s="36">
        <f>SUM(H16/G16)*100</f>
        <v>142.01570680628274</v>
      </c>
    </row>
    <row r="17" spans="1:9" ht="15" thickBot="1">
      <c r="A17" s="108" t="s">
        <v>181</v>
      </c>
      <c r="B17" s="109" t="s">
        <v>181</v>
      </c>
      <c r="C17" s="109" t="s">
        <v>195</v>
      </c>
      <c r="D17" s="109" t="s">
        <v>243</v>
      </c>
      <c r="E17" s="762" t="s">
        <v>311</v>
      </c>
      <c r="F17" s="763"/>
      <c r="G17" s="38">
        <v>76400</v>
      </c>
      <c r="H17" s="38">
        <v>108500</v>
      </c>
      <c r="I17" s="83">
        <f>SUM(H17/G17*100)</f>
        <v>142.01570680628274</v>
      </c>
    </row>
    <row r="18" spans="1:9" ht="15" thickBot="1">
      <c r="A18" s="115"/>
      <c r="B18" s="115"/>
      <c r="C18" s="115"/>
      <c r="D18" s="115"/>
      <c r="E18" s="116"/>
      <c r="F18" s="116"/>
      <c r="G18" s="117"/>
      <c r="H18" s="117"/>
      <c r="I18" s="118"/>
    </row>
    <row r="19" spans="1:9" ht="14.25">
      <c r="A19" s="102" t="s">
        <v>181</v>
      </c>
      <c r="B19" s="100" t="s">
        <v>181</v>
      </c>
      <c r="C19" s="100" t="s">
        <v>195</v>
      </c>
      <c r="D19" s="100"/>
      <c r="E19" s="764" t="s">
        <v>198</v>
      </c>
      <c r="F19" s="764"/>
      <c r="G19" s="2">
        <f>SUM(G20)</f>
        <v>76000</v>
      </c>
      <c r="H19" s="2">
        <f>SUM(H20)</f>
        <v>76000</v>
      </c>
      <c r="I19" s="36">
        <f>SUM(H19/G19)*100</f>
        <v>100</v>
      </c>
    </row>
    <row r="20" spans="1:9" ht="15" thickBot="1">
      <c r="A20" s="108" t="s">
        <v>181</v>
      </c>
      <c r="B20" s="109" t="s">
        <v>181</v>
      </c>
      <c r="C20" s="109" t="s">
        <v>195</v>
      </c>
      <c r="D20" s="109" t="s">
        <v>244</v>
      </c>
      <c r="E20" s="762" t="s">
        <v>207</v>
      </c>
      <c r="F20" s="763"/>
      <c r="G20" s="38">
        <v>76000</v>
      </c>
      <c r="H20" s="38">
        <v>76000</v>
      </c>
      <c r="I20" s="83">
        <f>SUM(H20/G20*100)</f>
        <v>100</v>
      </c>
    </row>
    <row r="21" spans="1:9" ht="15" thickBot="1">
      <c r="A21" s="115"/>
      <c r="B21" s="115"/>
      <c r="C21" s="115"/>
      <c r="D21" s="115"/>
      <c r="E21" s="116"/>
      <c r="F21" s="116"/>
      <c r="G21" s="117"/>
      <c r="H21" s="117"/>
      <c r="I21" s="118"/>
    </row>
    <row r="22" spans="1:9" ht="14.25">
      <c r="A22" s="102"/>
      <c r="B22" s="100"/>
      <c r="C22" s="100"/>
      <c r="D22" s="100"/>
      <c r="E22" s="764" t="s">
        <v>193</v>
      </c>
      <c r="F22" s="764"/>
      <c r="G22" s="2">
        <v>1</v>
      </c>
      <c r="H22" s="2">
        <v>2</v>
      </c>
      <c r="I22" s="36">
        <v>100</v>
      </c>
    </row>
    <row r="23" spans="1:9" ht="15" thickBot="1">
      <c r="A23" s="106"/>
      <c r="B23" s="107"/>
      <c r="C23" s="107"/>
      <c r="D23" s="107"/>
      <c r="E23" s="766" t="s">
        <v>211</v>
      </c>
      <c r="F23" s="766"/>
      <c r="G23" s="105">
        <f>SUM(G11+G14+G16+G19)</f>
        <v>194260</v>
      </c>
      <c r="H23" s="105">
        <f>SUM(H11+H14+H16+H19)</f>
        <v>230200</v>
      </c>
      <c r="I23" s="180">
        <f>SUM(H23/G23)*100</f>
        <v>118.500978070627</v>
      </c>
    </row>
    <row r="31" ht="15" thickBot="1"/>
    <row r="32" spans="1:9" ht="15">
      <c r="A32" s="768" t="s">
        <v>478</v>
      </c>
      <c r="B32" s="769"/>
      <c r="C32" s="769"/>
      <c r="D32" s="769"/>
      <c r="E32" s="769"/>
      <c r="F32" s="769"/>
      <c r="G32" s="769"/>
      <c r="H32" s="769"/>
      <c r="I32" s="770"/>
    </row>
    <row r="33" spans="1:9" ht="64.5">
      <c r="A33" s="152" t="s">
        <v>3</v>
      </c>
      <c r="B33" s="91" t="s">
        <v>4</v>
      </c>
      <c r="C33" s="91" t="s">
        <v>189</v>
      </c>
      <c r="D33" s="90" t="s">
        <v>190</v>
      </c>
      <c r="E33" s="88" t="s">
        <v>0</v>
      </c>
      <c r="F33" s="89" t="s">
        <v>1</v>
      </c>
      <c r="G33" s="90" t="s">
        <v>431</v>
      </c>
      <c r="H33" s="90" t="s">
        <v>480</v>
      </c>
      <c r="I33" s="87" t="s">
        <v>2</v>
      </c>
    </row>
    <row r="34" spans="1:9" ht="15" thickBot="1">
      <c r="A34" s="771">
        <v>0</v>
      </c>
      <c r="B34" s="772"/>
      <c r="C34" s="773"/>
      <c r="D34" s="214">
        <v>1</v>
      </c>
      <c r="E34" s="214">
        <v>2</v>
      </c>
      <c r="F34" s="214">
        <v>3</v>
      </c>
      <c r="G34" s="214">
        <v>4</v>
      </c>
      <c r="H34" s="214">
        <v>5</v>
      </c>
      <c r="I34" s="93" t="s">
        <v>299</v>
      </c>
    </row>
    <row r="35" ht="15" thickBot="1"/>
    <row r="36" spans="1:9" ht="15" thickBot="1">
      <c r="A36" s="84"/>
      <c r="B36" s="94"/>
      <c r="C36" s="94"/>
      <c r="D36" s="95" t="s">
        <v>173</v>
      </c>
      <c r="E36" s="774" t="s">
        <v>231</v>
      </c>
      <c r="F36" s="774"/>
      <c r="G36" s="94"/>
      <c r="H36" s="94"/>
      <c r="I36" s="96"/>
    </row>
    <row r="37" spans="1:9" ht="15" thickBot="1">
      <c r="A37" s="84"/>
      <c r="B37" s="94"/>
      <c r="C37" s="94"/>
      <c r="D37" s="94"/>
      <c r="E37" s="94"/>
      <c r="F37" s="94"/>
      <c r="G37" s="94"/>
      <c r="H37" s="94"/>
      <c r="I37" s="96"/>
    </row>
    <row r="38" spans="1:9" s="7" customFormat="1" ht="15" thickBot="1">
      <c r="A38" s="99"/>
      <c r="B38" s="99"/>
      <c r="C38" s="99"/>
      <c r="D38" s="99"/>
      <c r="E38" s="99"/>
      <c r="F38" s="99"/>
      <c r="G38" s="99"/>
      <c r="H38" s="99"/>
      <c r="I38" s="99"/>
    </row>
    <row r="39" spans="1:9" s="7" customFormat="1" ht="15" thickBot="1">
      <c r="A39" s="112" t="s">
        <v>182</v>
      </c>
      <c r="B39" s="113" t="s">
        <v>181</v>
      </c>
      <c r="C39" s="113" t="s">
        <v>195</v>
      </c>
      <c r="D39" s="113" t="s">
        <v>243</v>
      </c>
      <c r="E39" s="785" t="s">
        <v>313</v>
      </c>
      <c r="F39" s="786"/>
      <c r="G39" s="97">
        <v>40000</v>
      </c>
      <c r="H39" s="97">
        <v>35000</v>
      </c>
      <c r="I39" s="37">
        <f>SUM(H39/G39)*100</f>
        <v>87.5</v>
      </c>
    </row>
    <row r="40" spans="1:9" ht="15" thickBot="1">
      <c r="A40" s="99"/>
      <c r="B40" s="99"/>
      <c r="C40" s="99"/>
      <c r="D40" s="99"/>
      <c r="E40" s="99"/>
      <c r="F40" s="99"/>
      <c r="G40" s="99"/>
      <c r="H40" s="99"/>
      <c r="I40" s="99"/>
    </row>
    <row r="41" spans="1:9" ht="14.25">
      <c r="A41" s="102" t="s">
        <v>182</v>
      </c>
      <c r="B41" s="100" t="s">
        <v>181</v>
      </c>
      <c r="C41" s="100" t="s">
        <v>195</v>
      </c>
      <c r="D41" s="100"/>
      <c r="E41" s="764" t="s">
        <v>191</v>
      </c>
      <c r="F41" s="764"/>
      <c r="G41" s="2">
        <f>SUM(G42+G43)</f>
        <v>39100</v>
      </c>
      <c r="H41" s="2">
        <f>SUM(H42+H43)</f>
        <v>42740</v>
      </c>
      <c r="I41" s="36">
        <f>SUM(H41/G41)*100</f>
        <v>109.30946291560102</v>
      </c>
    </row>
    <row r="42" spans="1:9" ht="14.25">
      <c r="A42" s="104" t="s">
        <v>182</v>
      </c>
      <c r="B42" s="101" t="s">
        <v>181</v>
      </c>
      <c r="C42" s="101" t="s">
        <v>195</v>
      </c>
      <c r="D42" s="101" t="s">
        <v>243</v>
      </c>
      <c r="E42" s="606" t="s">
        <v>209</v>
      </c>
      <c r="F42" s="606"/>
      <c r="G42" s="85">
        <v>36350</v>
      </c>
      <c r="H42" s="85">
        <v>39990</v>
      </c>
      <c r="I42" s="35">
        <f>SUM(H42/G42*100)</f>
        <v>110.01375515818432</v>
      </c>
    </row>
    <row r="43" spans="1:9" ht="15" thickBot="1">
      <c r="A43" s="110" t="s">
        <v>182</v>
      </c>
      <c r="B43" s="111" t="s">
        <v>181</v>
      </c>
      <c r="C43" s="111" t="s">
        <v>195</v>
      </c>
      <c r="D43" s="111" t="s">
        <v>243</v>
      </c>
      <c r="E43" s="608" t="s">
        <v>210</v>
      </c>
      <c r="F43" s="608"/>
      <c r="G43" s="86">
        <v>2750</v>
      </c>
      <c r="H43" s="86">
        <v>2750</v>
      </c>
      <c r="I43" s="82">
        <f>SUM(H43/G43*100)</f>
        <v>100</v>
      </c>
    </row>
    <row r="44" spans="1:9" ht="15" thickBot="1">
      <c r="A44" s="112" t="s">
        <v>182</v>
      </c>
      <c r="B44" s="113" t="s">
        <v>181</v>
      </c>
      <c r="C44" s="113" t="s">
        <v>195</v>
      </c>
      <c r="D44" s="113" t="s">
        <v>243</v>
      </c>
      <c r="E44" s="785" t="s">
        <v>312</v>
      </c>
      <c r="F44" s="786"/>
      <c r="G44" s="97">
        <v>3830</v>
      </c>
      <c r="H44" s="97">
        <v>4210</v>
      </c>
      <c r="I44" s="37">
        <f>SUM(H44/G44)*100</f>
        <v>109.92167101827677</v>
      </c>
    </row>
    <row r="45" spans="1:9" ht="15" thickBot="1">
      <c r="A45" s="103"/>
      <c r="B45" s="103"/>
      <c r="C45" s="103"/>
      <c r="D45" s="103"/>
      <c r="G45" s="242"/>
      <c r="I45" s="33"/>
    </row>
    <row r="46" spans="1:9" ht="14.25">
      <c r="A46" s="102" t="s">
        <v>182</v>
      </c>
      <c r="B46" s="100" t="s">
        <v>181</v>
      </c>
      <c r="C46" s="100" t="s">
        <v>195</v>
      </c>
      <c r="D46" s="100"/>
      <c r="E46" s="764" t="s">
        <v>197</v>
      </c>
      <c r="F46" s="764"/>
      <c r="G46" s="2">
        <f>SUM(G47:G48)</f>
        <v>156090</v>
      </c>
      <c r="H46" s="2">
        <f>SUM(H47:H48)</f>
        <v>168400</v>
      </c>
      <c r="I46" s="36">
        <f>SUM(H46/G46)*100</f>
        <v>107.88647575116919</v>
      </c>
    </row>
    <row r="47" spans="1:9" ht="14.25">
      <c r="A47" s="104" t="s">
        <v>182</v>
      </c>
      <c r="B47" s="101" t="s">
        <v>181</v>
      </c>
      <c r="C47" s="101" t="s">
        <v>195</v>
      </c>
      <c r="D47" s="101" t="s">
        <v>243</v>
      </c>
      <c r="E47" s="606" t="s">
        <v>199</v>
      </c>
      <c r="F47" s="606"/>
      <c r="G47" s="85">
        <v>13180</v>
      </c>
      <c r="H47" s="85">
        <v>13000</v>
      </c>
      <c r="I47" s="35">
        <f>SUM(H47/G47*100)</f>
        <v>98.63429438543247</v>
      </c>
    </row>
    <row r="48" spans="1:9" ht="15" customHeight="1" thickBot="1">
      <c r="A48" s="110" t="s">
        <v>182</v>
      </c>
      <c r="B48" s="111" t="s">
        <v>181</v>
      </c>
      <c r="C48" s="111" t="s">
        <v>195</v>
      </c>
      <c r="D48" s="111" t="s">
        <v>243</v>
      </c>
      <c r="E48" s="608" t="s">
        <v>311</v>
      </c>
      <c r="F48" s="608"/>
      <c r="G48" s="86">
        <v>142910</v>
      </c>
      <c r="H48" s="86">
        <v>155400</v>
      </c>
      <c r="I48" s="82">
        <f>SUM(H48/G48*100)</f>
        <v>108.73976628647401</v>
      </c>
    </row>
    <row r="49" spans="1:9" ht="15" customHeight="1" thickBot="1">
      <c r="A49" s="115"/>
      <c r="B49" s="115"/>
      <c r="C49" s="115"/>
      <c r="D49" s="115"/>
      <c r="E49" s="116"/>
      <c r="F49" s="116"/>
      <c r="G49" s="117"/>
      <c r="H49" s="117"/>
      <c r="I49" s="118"/>
    </row>
    <row r="50" spans="1:9" ht="14.25">
      <c r="A50" s="102" t="s">
        <v>182</v>
      </c>
      <c r="B50" s="100" t="s">
        <v>181</v>
      </c>
      <c r="C50" s="100" t="s">
        <v>195</v>
      </c>
      <c r="D50" s="100"/>
      <c r="E50" s="767" t="s">
        <v>192</v>
      </c>
      <c r="F50" s="767"/>
      <c r="G50" s="2">
        <f>SUM(G51)</f>
        <v>15000</v>
      </c>
      <c r="H50" s="2">
        <f>SUM(H51)</f>
        <v>25000</v>
      </c>
      <c r="I50" s="36">
        <f>SUM(H50/G50)*100</f>
        <v>166.66666666666669</v>
      </c>
    </row>
    <row r="51" spans="1:9" ht="15" thickBot="1">
      <c r="A51" s="110" t="s">
        <v>182</v>
      </c>
      <c r="B51" s="111" t="s">
        <v>181</v>
      </c>
      <c r="C51" s="111" t="s">
        <v>195</v>
      </c>
      <c r="D51" s="111" t="s">
        <v>245</v>
      </c>
      <c r="E51" s="608" t="s">
        <v>208</v>
      </c>
      <c r="F51" s="608"/>
      <c r="G51" s="86">
        <v>15000</v>
      </c>
      <c r="H51" s="86">
        <v>25000</v>
      </c>
      <c r="I51" s="82">
        <f>SUM(H51/G51*100)</f>
        <v>166.66666666666669</v>
      </c>
    </row>
    <row r="52" spans="1:9" ht="15" thickBot="1">
      <c r="A52" s="115"/>
      <c r="B52" s="115"/>
      <c r="C52" s="115"/>
      <c r="D52" s="115"/>
      <c r="E52" s="116"/>
      <c r="F52" s="116"/>
      <c r="G52" s="117"/>
      <c r="H52" s="117"/>
      <c r="I52" s="118"/>
    </row>
    <row r="53" spans="1:9" ht="14.25">
      <c r="A53" s="102"/>
      <c r="B53" s="100"/>
      <c r="C53" s="100"/>
      <c r="D53" s="100"/>
      <c r="E53" s="764" t="s">
        <v>193</v>
      </c>
      <c r="F53" s="764"/>
      <c r="G53" s="2">
        <v>1</v>
      </c>
      <c r="H53" s="2">
        <v>2</v>
      </c>
      <c r="I53" s="36">
        <f>SUM(H53/G53)*100</f>
        <v>200</v>
      </c>
    </row>
    <row r="54" spans="1:9" ht="15" thickBot="1">
      <c r="A54" s="106"/>
      <c r="B54" s="107"/>
      <c r="C54" s="107"/>
      <c r="D54" s="107"/>
      <c r="E54" s="766" t="s">
        <v>194</v>
      </c>
      <c r="F54" s="766"/>
      <c r="G54" s="105">
        <f>SUM(G39+G41+G44+G46+G50)</f>
        <v>254020</v>
      </c>
      <c r="H54" s="105">
        <f>SUM(H39+H41+H44+H46+H50)</f>
        <v>275350</v>
      </c>
      <c r="I54" s="180">
        <f>SUM(H54/G54)*100</f>
        <v>108.39697661601448</v>
      </c>
    </row>
    <row r="60" ht="13.5" customHeight="1"/>
    <row r="61" ht="15" thickBot="1"/>
    <row r="62" spans="1:9" ht="15">
      <c r="A62" s="768" t="s">
        <v>478</v>
      </c>
      <c r="B62" s="769"/>
      <c r="C62" s="769"/>
      <c r="D62" s="769"/>
      <c r="E62" s="769"/>
      <c r="F62" s="769"/>
      <c r="G62" s="769"/>
      <c r="H62" s="769"/>
      <c r="I62" s="770"/>
    </row>
    <row r="63" spans="1:9" ht="64.5">
      <c r="A63" s="152" t="s">
        <v>3</v>
      </c>
      <c r="B63" s="91" t="s">
        <v>4</v>
      </c>
      <c r="C63" s="91" t="s">
        <v>189</v>
      </c>
      <c r="D63" s="90" t="s">
        <v>190</v>
      </c>
      <c r="E63" s="88" t="s">
        <v>0</v>
      </c>
      <c r="F63" s="89" t="s">
        <v>1</v>
      </c>
      <c r="G63" s="90" t="s">
        <v>431</v>
      </c>
      <c r="H63" s="90" t="s">
        <v>480</v>
      </c>
      <c r="I63" s="87" t="s">
        <v>2</v>
      </c>
    </row>
    <row r="64" spans="1:9" ht="15" thickBot="1">
      <c r="A64" s="771">
        <v>0</v>
      </c>
      <c r="B64" s="772"/>
      <c r="C64" s="773"/>
      <c r="D64" s="214">
        <v>1</v>
      </c>
      <c r="E64" s="214">
        <v>2</v>
      </c>
      <c r="F64" s="214">
        <v>3</v>
      </c>
      <c r="G64" s="214">
        <v>4</v>
      </c>
      <c r="H64" s="214">
        <v>5</v>
      </c>
      <c r="I64" s="93" t="s">
        <v>299</v>
      </c>
    </row>
    <row r="65" ht="15" thickBot="1">
      <c r="N65" s="137"/>
    </row>
    <row r="66" spans="1:9" ht="15" thickBot="1">
      <c r="A66" s="84"/>
      <c r="B66" s="94"/>
      <c r="C66" s="94"/>
      <c r="D66" s="95" t="s">
        <v>174</v>
      </c>
      <c r="E66" s="774" t="s">
        <v>230</v>
      </c>
      <c r="F66" s="774"/>
      <c r="G66" s="94"/>
      <c r="H66" s="94"/>
      <c r="I66" s="96"/>
    </row>
    <row r="67" spans="1:9" ht="15" thickBot="1">
      <c r="A67" s="84"/>
      <c r="B67" s="94"/>
      <c r="C67" s="94"/>
      <c r="D67" s="94"/>
      <c r="E67" s="94"/>
      <c r="F67" s="94"/>
      <c r="G67" s="94"/>
      <c r="H67" s="94"/>
      <c r="I67" s="96"/>
    </row>
    <row r="68" spans="1:9" ht="15" thickBot="1">
      <c r="A68" s="99"/>
      <c r="B68" s="99"/>
      <c r="C68" s="99"/>
      <c r="D68" s="99"/>
      <c r="E68" s="99"/>
      <c r="F68" s="99"/>
      <c r="G68" s="99"/>
      <c r="H68" s="99"/>
      <c r="I68" s="99"/>
    </row>
    <row r="69" spans="1:9" ht="14.25">
      <c r="A69" s="102" t="s">
        <v>182</v>
      </c>
      <c r="B69" s="100" t="s">
        <v>182</v>
      </c>
      <c r="C69" s="100" t="s">
        <v>195</v>
      </c>
      <c r="D69" s="100"/>
      <c r="E69" s="764" t="s">
        <v>191</v>
      </c>
      <c r="F69" s="764"/>
      <c r="G69" s="2">
        <f>SUM(G70+G71)</f>
        <v>286660</v>
      </c>
      <c r="H69" s="2">
        <f>SUM(H70+H71)</f>
        <v>309610</v>
      </c>
      <c r="I69" s="36">
        <f>SUM(H69/G69)*100</f>
        <v>108.00600013953814</v>
      </c>
    </row>
    <row r="70" spans="1:9" ht="14.25">
      <c r="A70" s="104" t="s">
        <v>182</v>
      </c>
      <c r="B70" s="101" t="s">
        <v>182</v>
      </c>
      <c r="C70" s="101" t="s">
        <v>195</v>
      </c>
      <c r="D70" s="101" t="s">
        <v>243</v>
      </c>
      <c r="E70" s="606" t="s">
        <v>209</v>
      </c>
      <c r="F70" s="606"/>
      <c r="G70" s="85">
        <v>228490</v>
      </c>
      <c r="H70" s="85">
        <v>251370</v>
      </c>
      <c r="I70" s="35">
        <f>SUM(H70/G70*100)</f>
        <v>110.01356733336252</v>
      </c>
    </row>
    <row r="71" spans="1:9" ht="15" thickBot="1">
      <c r="A71" s="110" t="s">
        <v>182</v>
      </c>
      <c r="B71" s="111" t="s">
        <v>182</v>
      </c>
      <c r="C71" s="111" t="s">
        <v>195</v>
      </c>
      <c r="D71" s="111" t="s">
        <v>243</v>
      </c>
      <c r="E71" s="608" t="s">
        <v>210</v>
      </c>
      <c r="F71" s="608"/>
      <c r="G71" s="86">
        <v>58170</v>
      </c>
      <c r="H71" s="86">
        <v>58240</v>
      </c>
      <c r="I71" s="82">
        <f>SUM(H71/G71*100)</f>
        <v>100.12033694344164</v>
      </c>
    </row>
    <row r="72" spans="1:9" ht="15" thickBot="1">
      <c r="A72" s="112" t="s">
        <v>182</v>
      </c>
      <c r="B72" s="113" t="s">
        <v>182</v>
      </c>
      <c r="C72" s="113" t="s">
        <v>195</v>
      </c>
      <c r="D72" s="113" t="s">
        <v>196</v>
      </c>
      <c r="E72" s="785" t="s">
        <v>312</v>
      </c>
      <c r="F72" s="786"/>
      <c r="G72" s="97">
        <v>24040</v>
      </c>
      <c r="H72" s="97">
        <v>26400</v>
      </c>
      <c r="I72" s="37">
        <f>SUM(H72/G72)*100</f>
        <v>109.8169717138103</v>
      </c>
    </row>
    <row r="73" spans="1:9" ht="15" thickBot="1">
      <c r="A73" s="103"/>
      <c r="B73" s="103"/>
      <c r="C73" s="103"/>
      <c r="D73" s="103"/>
      <c r="G73" s="242"/>
      <c r="I73" s="33"/>
    </row>
    <row r="74" spans="1:9" ht="14.25">
      <c r="A74" s="102" t="s">
        <v>182</v>
      </c>
      <c r="B74" s="100" t="s">
        <v>182</v>
      </c>
      <c r="C74" s="100" t="s">
        <v>195</v>
      </c>
      <c r="D74" s="100"/>
      <c r="E74" s="780" t="s">
        <v>197</v>
      </c>
      <c r="F74" s="781"/>
      <c r="G74" s="2">
        <f>SUM(G75:G80)</f>
        <v>150500</v>
      </c>
      <c r="H74" s="2">
        <f>SUM(H75:H80)</f>
        <v>150500</v>
      </c>
      <c r="I74" s="36">
        <f>SUM(H74/G74)*100</f>
        <v>100</v>
      </c>
    </row>
    <row r="75" spans="1:9" ht="14.25">
      <c r="A75" s="104" t="s">
        <v>182</v>
      </c>
      <c r="B75" s="101" t="s">
        <v>182</v>
      </c>
      <c r="C75" s="101" t="s">
        <v>195</v>
      </c>
      <c r="D75" s="101" t="s">
        <v>246</v>
      </c>
      <c r="E75" s="761" t="s">
        <v>200</v>
      </c>
      <c r="F75" s="702"/>
      <c r="G75" s="85">
        <v>45600</v>
      </c>
      <c r="H75" s="85">
        <v>45000</v>
      </c>
      <c r="I75" s="35">
        <f>SUM(H75/G75*100)</f>
        <v>98.68421052631578</v>
      </c>
    </row>
    <row r="76" spans="1:9" ht="14.25">
      <c r="A76" s="104" t="s">
        <v>182</v>
      </c>
      <c r="B76" s="101" t="s">
        <v>182</v>
      </c>
      <c r="C76" s="101" t="s">
        <v>195</v>
      </c>
      <c r="D76" s="101" t="s">
        <v>247</v>
      </c>
      <c r="E76" s="761" t="s">
        <v>201</v>
      </c>
      <c r="F76" s="702"/>
      <c r="G76" s="85">
        <v>39400</v>
      </c>
      <c r="H76" s="85">
        <v>41000</v>
      </c>
      <c r="I76" s="35">
        <f>SUM(H76/G76*100)</f>
        <v>104.06091370558374</v>
      </c>
    </row>
    <row r="77" spans="1:9" ht="14.25">
      <c r="A77" s="104" t="s">
        <v>182</v>
      </c>
      <c r="B77" s="101" t="s">
        <v>182</v>
      </c>
      <c r="C77" s="101" t="s">
        <v>195</v>
      </c>
      <c r="D77" s="101" t="s">
        <v>246</v>
      </c>
      <c r="E77" s="761" t="s">
        <v>203</v>
      </c>
      <c r="F77" s="702"/>
      <c r="G77" s="85">
        <v>21500</v>
      </c>
      <c r="H77" s="85">
        <v>20000</v>
      </c>
      <c r="I77" s="35">
        <f>SUM(H77/G77*100)</f>
        <v>93.02325581395348</v>
      </c>
    </row>
    <row r="78" spans="1:9" ht="14.25">
      <c r="A78" s="104" t="s">
        <v>182</v>
      </c>
      <c r="B78" s="101" t="s">
        <v>182</v>
      </c>
      <c r="C78" s="101" t="s">
        <v>195</v>
      </c>
      <c r="D78" s="101" t="s">
        <v>243</v>
      </c>
      <c r="E78" s="227" t="s">
        <v>204</v>
      </c>
      <c r="F78" s="228"/>
      <c r="G78" s="85">
        <v>29000</v>
      </c>
      <c r="H78" s="85">
        <v>29500</v>
      </c>
      <c r="I78" s="35">
        <f>SUM(H78/G78*100)</f>
        <v>101.72413793103448</v>
      </c>
    </row>
    <row r="79" spans="1:16" ht="14.25">
      <c r="A79" s="104" t="s">
        <v>182</v>
      </c>
      <c r="B79" s="101" t="s">
        <v>182</v>
      </c>
      <c r="C79" s="101" t="s">
        <v>195</v>
      </c>
      <c r="D79" s="101" t="s">
        <v>243</v>
      </c>
      <c r="E79" s="227" t="s">
        <v>372</v>
      </c>
      <c r="F79" s="98"/>
      <c r="G79" s="85">
        <v>3000</v>
      </c>
      <c r="H79" s="85">
        <v>3000</v>
      </c>
      <c r="I79" s="35">
        <f>SUM(H79/G79)*100</f>
        <v>100</v>
      </c>
      <c r="J79" s="666"/>
      <c r="K79" s="674"/>
      <c r="L79" s="674"/>
      <c r="M79" s="674"/>
      <c r="N79" s="674"/>
      <c r="O79" s="674"/>
      <c r="P79" s="674"/>
    </row>
    <row r="80" spans="1:9" ht="15" thickBot="1">
      <c r="A80" s="108" t="s">
        <v>182</v>
      </c>
      <c r="B80" s="109" t="s">
        <v>182</v>
      </c>
      <c r="C80" s="109" t="s">
        <v>195</v>
      </c>
      <c r="D80" s="109" t="s">
        <v>243</v>
      </c>
      <c r="E80" s="762" t="s">
        <v>311</v>
      </c>
      <c r="F80" s="763"/>
      <c r="G80" s="38">
        <v>12000</v>
      </c>
      <c r="H80" s="38">
        <v>12000</v>
      </c>
      <c r="I80" s="83">
        <f>SUM(H80/G80*100)</f>
        <v>100</v>
      </c>
    </row>
    <row r="81" spans="1:9" ht="15" thickBot="1">
      <c r="A81" s="115"/>
      <c r="B81" s="115"/>
      <c r="C81" s="115"/>
      <c r="D81" s="115"/>
      <c r="E81" s="116"/>
      <c r="F81" s="116"/>
      <c r="G81" s="117"/>
      <c r="H81" s="117"/>
      <c r="I81" s="118"/>
    </row>
    <row r="82" spans="1:9" ht="14.25" customHeight="1">
      <c r="A82" s="102" t="s">
        <v>182</v>
      </c>
      <c r="B82" s="100" t="s">
        <v>182</v>
      </c>
      <c r="C82" s="100" t="s">
        <v>195</v>
      </c>
      <c r="D82" s="100"/>
      <c r="E82" s="764" t="s">
        <v>198</v>
      </c>
      <c r="F82" s="764"/>
      <c r="G82" s="2">
        <f>SUM(G83+G84)</f>
        <v>3180</v>
      </c>
      <c r="H82" s="2">
        <f>SUM(H83+H84)</f>
        <v>3180</v>
      </c>
      <c r="I82" s="36">
        <f>SUM(H82/G82)*100</f>
        <v>100</v>
      </c>
    </row>
    <row r="83" spans="1:9" ht="14.25">
      <c r="A83" s="104" t="s">
        <v>182</v>
      </c>
      <c r="B83" s="101" t="s">
        <v>182</v>
      </c>
      <c r="C83" s="101" t="s">
        <v>195</v>
      </c>
      <c r="D83" s="138" t="s">
        <v>243</v>
      </c>
      <c r="E83" s="606" t="s">
        <v>213</v>
      </c>
      <c r="F83" s="606"/>
      <c r="G83" s="85">
        <v>180</v>
      </c>
      <c r="H83" s="85">
        <v>180</v>
      </c>
      <c r="I83" s="35">
        <f>SUM(H83/G83*100)</f>
        <v>100</v>
      </c>
    </row>
    <row r="84" spans="1:9" ht="15" thickBot="1">
      <c r="A84" s="110" t="s">
        <v>182</v>
      </c>
      <c r="B84" s="111" t="s">
        <v>182</v>
      </c>
      <c r="C84" s="111" t="s">
        <v>195</v>
      </c>
      <c r="D84" s="111" t="s">
        <v>248</v>
      </c>
      <c r="E84" s="608" t="s">
        <v>222</v>
      </c>
      <c r="F84" s="608"/>
      <c r="G84" s="86">
        <v>3000</v>
      </c>
      <c r="H84" s="86">
        <v>3000</v>
      </c>
      <c r="I84" s="82">
        <f>SUM(H84/G84*100)</f>
        <v>100</v>
      </c>
    </row>
    <row r="85" spans="1:9" ht="15" thickBot="1">
      <c r="A85" s="115"/>
      <c r="B85" s="115"/>
      <c r="C85" s="115"/>
      <c r="D85" s="115"/>
      <c r="E85" s="116"/>
      <c r="F85" s="116"/>
      <c r="G85" s="117"/>
      <c r="H85" s="117"/>
      <c r="I85" s="118"/>
    </row>
    <row r="86" spans="1:9" ht="14.25">
      <c r="A86" s="102"/>
      <c r="B86" s="100"/>
      <c r="C86" s="100"/>
      <c r="D86" s="100"/>
      <c r="E86" s="764" t="s">
        <v>193</v>
      </c>
      <c r="F86" s="764"/>
      <c r="G86" s="2">
        <v>15</v>
      </c>
      <c r="H86" s="2">
        <v>15</v>
      </c>
      <c r="I86" s="36">
        <v>100</v>
      </c>
    </row>
    <row r="87" spans="1:9" ht="15" thickBot="1">
      <c r="A87" s="106"/>
      <c r="B87" s="107"/>
      <c r="C87" s="107"/>
      <c r="D87" s="107"/>
      <c r="E87" s="766" t="s">
        <v>229</v>
      </c>
      <c r="F87" s="766"/>
      <c r="G87" s="105">
        <f>SUM(G69+G72+G74+G82)</f>
        <v>464380</v>
      </c>
      <c r="H87" s="105">
        <f>SUM(H69+H72+H74+H82)</f>
        <v>489690</v>
      </c>
      <c r="I87" s="180">
        <f>SUM(H87/G87)*100</f>
        <v>105.45027778974116</v>
      </c>
    </row>
    <row r="91" ht="13.5" customHeight="1" thickBot="1"/>
    <row r="92" spans="1:9" ht="16.5" customHeight="1">
      <c r="A92" s="768" t="s">
        <v>478</v>
      </c>
      <c r="B92" s="769"/>
      <c r="C92" s="769"/>
      <c r="D92" s="769"/>
      <c r="E92" s="769"/>
      <c r="F92" s="769"/>
      <c r="G92" s="769"/>
      <c r="H92" s="769"/>
      <c r="I92" s="770"/>
    </row>
    <row r="93" spans="1:9" ht="64.5">
      <c r="A93" s="152" t="s">
        <v>3</v>
      </c>
      <c r="B93" s="91" t="s">
        <v>4</v>
      </c>
      <c r="C93" s="91" t="s">
        <v>189</v>
      </c>
      <c r="D93" s="90" t="s">
        <v>190</v>
      </c>
      <c r="E93" s="88" t="s">
        <v>0</v>
      </c>
      <c r="F93" s="89" t="s">
        <v>1</v>
      </c>
      <c r="G93" s="90" t="s">
        <v>431</v>
      </c>
      <c r="H93" s="90" t="s">
        <v>480</v>
      </c>
      <c r="I93" s="87" t="s">
        <v>2</v>
      </c>
    </row>
    <row r="94" spans="1:9" ht="12.75" customHeight="1" thickBot="1">
      <c r="A94" s="771">
        <v>0</v>
      </c>
      <c r="B94" s="772"/>
      <c r="C94" s="773"/>
      <c r="D94" s="214">
        <v>1</v>
      </c>
      <c r="E94" s="214">
        <v>2</v>
      </c>
      <c r="F94" s="214">
        <v>3</v>
      </c>
      <c r="G94" s="214">
        <v>4</v>
      </c>
      <c r="H94" s="214">
        <v>5</v>
      </c>
      <c r="I94" s="93" t="s">
        <v>299</v>
      </c>
    </row>
    <row r="95" ht="15" thickBot="1"/>
    <row r="96" spans="1:9" ht="15.75" customHeight="1" thickBot="1">
      <c r="A96" s="84"/>
      <c r="B96" s="94"/>
      <c r="C96" s="94"/>
      <c r="D96" s="95" t="s">
        <v>175</v>
      </c>
      <c r="E96" s="774" t="s">
        <v>212</v>
      </c>
      <c r="F96" s="774"/>
      <c r="G96" s="94"/>
      <c r="H96" s="94"/>
      <c r="I96" s="96"/>
    </row>
    <row r="97" spans="1:9" ht="15" thickBot="1">
      <c r="A97" s="99"/>
      <c r="B97" s="99"/>
      <c r="C97" s="99"/>
      <c r="D97" s="99"/>
      <c r="E97" s="99"/>
      <c r="F97" s="99"/>
      <c r="G97" s="99"/>
      <c r="H97" s="99"/>
      <c r="I97" s="99"/>
    </row>
    <row r="98" spans="1:9" ht="14.25">
      <c r="A98" s="102" t="s">
        <v>182</v>
      </c>
      <c r="B98" s="100" t="s">
        <v>183</v>
      </c>
      <c r="C98" s="100" t="s">
        <v>195</v>
      </c>
      <c r="D98" s="100"/>
      <c r="E98" s="764" t="s">
        <v>191</v>
      </c>
      <c r="F98" s="764"/>
      <c r="G98" s="2">
        <f>SUM(G99+G100)</f>
        <v>270770</v>
      </c>
      <c r="H98" s="2">
        <f>SUM(H99+H100)</f>
        <v>293800</v>
      </c>
      <c r="I98" s="36">
        <f>SUM(H98/G98)*100</f>
        <v>108.50537356427965</v>
      </c>
    </row>
    <row r="99" spans="1:9" ht="14.25">
      <c r="A99" s="104" t="s">
        <v>182</v>
      </c>
      <c r="B99" s="101" t="s">
        <v>183</v>
      </c>
      <c r="C99" s="101" t="s">
        <v>195</v>
      </c>
      <c r="D99" s="101" t="s">
        <v>243</v>
      </c>
      <c r="E99" s="606" t="s">
        <v>209</v>
      </c>
      <c r="F99" s="606"/>
      <c r="G99" s="85">
        <v>229200</v>
      </c>
      <c r="H99" s="85">
        <v>252180</v>
      </c>
      <c r="I99" s="35">
        <f>SUM(H99/G99*100)</f>
        <v>110.02617801047121</v>
      </c>
    </row>
    <row r="100" spans="1:9" ht="15" thickBot="1">
      <c r="A100" s="110" t="s">
        <v>182</v>
      </c>
      <c r="B100" s="111" t="s">
        <v>183</v>
      </c>
      <c r="C100" s="111" t="s">
        <v>195</v>
      </c>
      <c r="D100" s="111" t="s">
        <v>243</v>
      </c>
      <c r="E100" s="608" t="s">
        <v>210</v>
      </c>
      <c r="F100" s="608"/>
      <c r="G100" s="86">
        <v>41570</v>
      </c>
      <c r="H100" s="86">
        <v>41620</v>
      </c>
      <c r="I100" s="82">
        <f>SUM(H100/G100*100)</f>
        <v>100.12027904738994</v>
      </c>
    </row>
    <row r="101" spans="1:9" ht="14.25" customHeight="1" thickBot="1">
      <c r="A101" s="112" t="s">
        <v>182</v>
      </c>
      <c r="B101" s="113" t="s">
        <v>183</v>
      </c>
      <c r="C101" s="113" t="s">
        <v>195</v>
      </c>
      <c r="D101" s="113" t="s">
        <v>243</v>
      </c>
      <c r="E101" s="785" t="s">
        <v>312</v>
      </c>
      <c r="F101" s="786"/>
      <c r="G101" s="97">
        <v>24120</v>
      </c>
      <c r="H101" s="97">
        <v>26480</v>
      </c>
      <c r="I101" s="37">
        <f>SUM(H101/G101)*100</f>
        <v>109.7844112769486</v>
      </c>
    </row>
    <row r="102" spans="1:9" ht="15" thickBot="1">
      <c r="A102" s="103"/>
      <c r="B102" s="103"/>
      <c r="C102" s="103"/>
      <c r="D102" s="103"/>
      <c r="G102" s="242"/>
      <c r="I102" s="33"/>
    </row>
    <row r="103" spans="1:9" ht="14.25">
      <c r="A103" s="102" t="s">
        <v>182</v>
      </c>
      <c r="B103" s="100" t="s">
        <v>183</v>
      </c>
      <c r="C103" s="100" t="s">
        <v>195</v>
      </c>
      <c r="D103" s="100"/>
      <c r="E103" s="764" t="s">
        <v>198</v>
      </c>
      <c r="F103" s="764"/>
      <c r="G103" s="2">
        <f>SUM(G104+G105+G106+G107+G108)</f>
        <v>1295700</v>
      </c>
      <c r="H103" s="2">
        <f>SUM(H104+H105+H106+H107+H108)</f>
        <v>1286500</v>
      </c>
      <c r="I103" s="36">
        <f>SUM(H103/G103)*100</f>
        <v>99.28995909546963</v>
      </c>
    </row>
    <row r="104" spans="1:9" ht="20.25">
      <c r="A104" s="104" t="s">
        <v>182</v>
      </c>
      <c r="B104" s="101" t="s">
        <v>183</v>
      </c>
      <c r="C104" s="101" t="s">
        <v>195</v>
      </c>
      <c r="D104" s="138" t="s">
        <v>249</v>
      </c>
      <c r="E104" s="606" t="s">
        <v>213</v>
      </c>
      <c r="F104" s="606"/>
      <c r="G104" s="85">
        <v>604500</v>
      </c>
      <c r="H104" s="85">
        <v>607000</v>
      </c>
      <c r="I104" s="35">
        <f>SUM(H104/G104*100)</f>
        <v>100.41356492969396</v>
      </c>
    </row>
    <row r="105" spans="1:9" ht="14.25">
      <c r="A105" s="104" t="s">
        <v>182</v>
      </c>
      <c r="B105" s="101" t="s">
        <v>183</v>
      </c>
      <c r="C105" s="101" t="s">
        <v>195</v>
      </c>
      <c r="D105" s="101" t="s">
        <v>248</v>
      </c>
      <c r="E105" s="606" t="s">
        <v>214</v>
      </c>
      <c r="F105" s="606"/>
      <c r="G105" s="85">
        <v>267000</v>
      </c>
      <c r="H105" s="85">
        <v>255000</v>
      </c>
      <c r="I105" s="35">
        <f>SUM(H105/G105*100)</f>
        <v>95.50561797752809</v>
      </c>
    </row>
    <row r="106" spans="1:9" ht="14.25">
      <c r="A106" s="104" t="s">
        <v>182</v>
      </c>
      <c r="B106" s="101" t="s">
        <v>183</v>
      </c>
      <c r="C106" s="101" t="s">
        <v>195</v>
      </c>
      <c r="D106" s="101" t="s">
        <v>244</v>
      </c>
      <c r="E106" s="606" t="s">
        <v>215</v>
      </c>
      <c r="F106" s="606"/>
      <c r="G106" s="85">
        <v>169000</v>
      </c>
      <c r="H106" s="85">
        <v>169000</v>
      </c>
      <c r="I106" s="35">
        <f>SUM(H106/G106*100)</f>
        <v>100</v>
      </c>
    </row>
    <row r="107" spans="1:9" ht="14.25">
      <c r="A107" s="104" t="s">
        <v>182</v>
      </c>
      <c r="B107" s="101" t="s">
        <v>183</v>
      </c>
      <c r="C107" s="101" t="s">
        <v>195</v>
      </c>
      <c r="D107" s="101" t="s">
        <v>250</v>
      </c>
      <c r="E107" s="606" t="s">
        <v>216</v>
      </c>
      <c r="F107" s="606"/>
      <c r="G107" s="85">
        <v>115200</v>
      </c>
      <c r="H107" s="85">
        <v>115500</v>
      </c>
      <c r="I107" s="35">
        <f>SUM(H107/G107*100)</f>
        <v>100.26041666666667</v>
      </c>
    </row>
    <row r="108" spans="1:9" ht="15.75" customHeight="1" thickBot="1">
      <c r="A108" s="108" t="s">
        <v>182</v>
      </c>
      <c r="B108" s="109" t="s">
        <v>183</v>
      </c>
      <c r="C108" s="109" t="s">
        <v>195</v>
      </c>
      <c r="D108" s="109" t="s">
        <v>244</v>
      </c>
      <c r="E108" s="777" t="s">
        <v>217</v>
      </c>
      <c r="F108" s="777"/>
      <c r="G108" s="38">
        <v>140000</v>
      </c>
      <c r="H108" s="38">
        <v>140000</v>
      </c>
      <c r="I108" s="83">
        <f>SUM(H108/G108*100)</f>
        <v>100</v>
      </c>
    </row>
    <row r="109" spans="1:9" ht="15" thickBot="1">
      <c r="A109" s="115"/>
      <c r="B109" s="115"/>
      <c r="C109" s="115"/>
      <c r="D109" s="115"/>
      <c r="E109" s="116"/>
      <c r="F109" s="116"/>
      <c r="G109" s="117"/>
      <c r="H109" s="117"/>
      <c r="I109" s="118"/>
    </row>
    <row r="110" spans="1:9" ht="14.25">
      <c r="A110" s="102" t="s">
        <v>182</v>
      </c>
      <c r="B110" s="100" t="s">
        <v>183</v>
      </c>
      <c r="C110" s="100" t="s">
        <v>195</v>
      </c>
      <c r="D110" s="100"/>
      <c r="E110" s="780" t="s">
        <v>218</v>
      </c>
      <c r="F110" s="781"/>
      <c r="G110" s="2">
        <f>SUM(G111:G113)</f>
        <v>59550</v>
      </c>
      <c r="H110" s="2">
        <f>SUM(H111:H113)</f>
        <v>19800</v>
      </c>
      <c r="I110" s="36">
        <f>SUM(H110/G110)*100</f>
        <v>33.249370277078086</v>
      </c>
    </row>
    <row r="111" spans="1:9" ht="14.25">
      <c r="A111" s="104" t="s">
        <v>182</v>
      </c>
      <c r="B111" s="101" t="s">
        <v>183</v>
      </c>
      <c r="C111" s="101" t="s">
        <v>195</v>
      </c>
      <c r="D111" s="101" t="s">
        <v>251</v>
      </c>
      <c r="E111" s="761" t="s">
        <v>219</v>
      </c>
      <c r="F111" s="702"/>
      <c r="G111" s="85">
        <v>10000</v>
      </c>
      <c r="H111" s="85">
        <v>10000</v>
      </c>
      <c r="I111" s="35">
        <f>SUM(H111/G111*100)</f>
        <v>100</v>
      </c>
    </row>
    <row r="112" spans="1:16" s="242" customFormat="1" ht="12" customHeight="1">
      <c r="A112" s="108" t="s">
        <v>182</v>
      </c>
      <c r="B112" s="109" t="s">
        <v>183</v>
      </c>
      <c r="C112" s="109" t="s">
        <v>195</v>
      </c>
      <c r="D112" s="109" t="s">
        <v>253</v>
      </c>
      <c r="E112" s="762" t="s">
        <v>220</v>
      </c>
      <c r="F112" s="763"/>
      <c r="G112" s="38">
        <v>19550</v>
      </c>
      <c r="H112" s="38">
        <v>5000</v>
      </c>
      <c r="I112" s="83">
        <f>SUM(H112/G112*100)</f>
        <v>25.575447570332482</v>
      </c>
      <c r="J112" s="666"/>
      <c r="K112" s="674"/>
      <c r="L112" s="674"/>
      <c r="M112" s="674"/>
      <c r="N112" s="674"/>
      <c r="O112" s="674"/>
      <c r="P112" s="674"/>
    </row>
    <row r="113" spans="1:16" ht="12" customHeight="1" thickBot="1">
      <c r="A113" s="108" t="s">
        <v>182</v>
      </c>
      <c r="B113" s="109" t="s">
        <v>183</v>
      </c>
      <c r="C113" s="109" t="s">
        <v>195</v>
      </c>
      <c r="D113" s="109" t="s">
        <v>250</v>
      </c>
      <c r="E113" s="762" t="s">
        <v>437</v>
      </c>
      <c r="F113" s="763"/>
      <c r="G113" s="38">
        <v>30000</v>
      </c>
      <c r="H113" s="38">
        <v>4800</v>
      </c>
      <c r="I113" s="83">
        <f>SUM(H113/G113*100)</f>
        <v>16</v>
      </c>
      <c r="J113" s="674"/>
      <c r="K113" s="674"/>
      <c r="L113" s="674"/>
      <c r="M113" s="674"/>
      <c r="N113" s="674"/>
      <c r="O113" s="674"/>
      <c r="P113" s="674"/>
    </row>
    <row r="114" spans="1:9" ht="14.25">
      <c r="A114" s="102" t="s">
        <v>182</v>
      </c>
      <c r="B114" s="100" t="s">
        <v>183</v>
      </c>
      <c r="C114" s="100" t="s">
        <v>195</v>
      </c>
      <c r="D114" s="100"/>
      <c r="E114" s="767" t="s">
        <v>192</v>
      </c>
      <c r="F114" s="767"/>
      <c r="G114" s="2">
        <f>SUM(G115)</f>
        <v>0</v>
      </c>
      <c r="H114" s="2">
        <f>SUM(H115)</f>
        <v>110000</v>
      </c>
      <c r="I114" s="36">
        <v>0</v>
      </c>
    </row>
    <row r="115" spans="1:9" ht="15" thickBot="1">
      <c r="A115" s="110" t="s">
        <v>182</v>
      </c>
      <c r="B115" s="111" t="s">
        <v>183</v>
      </c>
      <c r="C115" s="111" t="s">
        <v>195</v>
      </c>
      <c r="D115" s="513" t="s">
        <v>446</v>
      </c>
      <c r="E115" s="608" t="s">
        <v>438</v>
      </c>
      <c r="F115" s="608"/>
      <c r="G115" s="86">
        <v>0</v>
      </c>
      <c r="H115" s="86">
        <v>110000</v>
      </c>
      <c r="I115" s="198">
        <v>0</v>
      </c>
    </row>
    <row r="116" spans="1:9" ht="15" thickBot="1">
      <c r="A116" s="115"/>
      <c r="B116" s="115"/>
      <c r="C116" s="115"/>
      <c r="D116" s="115"/>
      <c r="E116" s="116"/>
      <c r="F116" s="116"/>
      <c r="G116" s="117"/>
      <c r="H116" s="117"/>
      <c r="I116" s="118"/>
    </row>
    <row r="117" spans="1:9" ht="14.25">
      <c r="A117" s="102"/>
      <c r="B117" s="100"/>
      <c r="C117" s="100"/>
      <c r="D117" s="100"/>
      <c r="E117" s="764" t="s">
        <v>317</v>
      </c>
      <c r="F117" s="764"/>
      <c r="G117" s="2">
        <v>14</v>
      </c>
      <c r="H117" s="2">
        <v>13</v>
      </c>
      <c r="I117" s="36">
        <f>SUM(H117/G117)*100</f>
        <v>92.85714285714286</v>
      </c>
    </row>
    <row r="118" spans="1:9" ht="15" thickBot="1">
      <c r="A118" s="106"/>
      <c r="B118" s="107"/>
      <c r="C118" s="107"/>
      <c r="D118" s="107"/>
      <c r="E118" s="766" t="s">
        <v>221</v>
      </c>
      <c r="F118" s="766"/>
      <c r="G118" s="105">
        <f>SUM(G98+G101+G103+G110+G114)</f>
        <v>1650140</v>
      </c>
      <c r="H118" s="105">
        <f>SUM(H98+H101+H103+H110+H114)</f>
        <v>1736580</v>
      </c>
      <c r="I118" s="180">
        <f>SUM(H118/G118)*100</f>
        <v>105.23834341328615</v>
      </c>
    </row>
    <row r="120" ht="15" thickBot="1"/>
    <row r="121" spans="1:9" ht="16.5" customHeight="1">
      <c r="A121" s="768" t="s">
        <v>478</v>
      </c>
      <c r="B121" s="769"/>
      <c r="C121" s="769"/>
      <c r="D121" s="769"/>
      <c r="E121" s="769"/>
      <c r="F121" s="769"/>
      <c r="G121" s="769"/>
      <c r="H121" s="769"/>
      <c r="I121" s="770"/>
    </row>
    <row r="122" spans="1:9" ht="58.5" customHeight="1">
      <c r="A122" s="152" t="s">
        <v>3</v>
      </c>
      <c r="B122" s="91" t="s">
        <v>4</v>
      </c>
      <c r="C122" s="91" t="s">
        <v>189</v>
      </c>
      <c r="D122" s="90" t="s">
        <v>190</v>
      </c>
      <c r="E122" s="88" t="s">
        <v>0</v>
      </c>
      <c r="F122" s="89" t="s">
        <v>1</v>
      </c>
      <c r="G122" s="90" t="s">
        <v>431</v>
      </c>
      <c r="H122" s="90" t="s">
        <v>480</v>
      </c>
      <c r="I122" s="87" t="s">
        <v>2</v>
      </c>
    </row>
    <row r="123" spans="1:9" ht="12.75" customHeight="1" thickBot="1">
      <c r="A123" s="771">
        <v>0</v>
      </c>
      <c r="B123" s="772"/>
      <c r="C123" s="773"/>
      <c r="D123" s="214">
        <v>1</v>
      </c>
      <c r="E123" s="214">
        <v>2</v>
      </c>
      <c r="F123" s="214">
        <v>3</v>
      </c>
      <c r="G123" s="214">
        <v>4</v>
      </c>
      <c r="H123" s="214">
        <v>5</v>
      </c>
      <c r="I123" s="93" t="s">
        <v>299</v>
      </c>
    </row>
    <row r="124" ht="3" customHeight="1" thickBot="1"/>
    <row r="125" spans="1:11" ht="15" thickBot="1">
      <c r="A125" s="84"/>
      <c r="B125" s="94"/>
      <c r="C125" s="94"/>
      <c r="D125" s="95" t="s">
        <v>176</v>
      </c>
      <c r="E125" s="774" t="s">
        <v>223</v>
      </c>
      <c r="F125" s="774"/>
      <c r="G125" s="94"/>
      <c r="H125" s="94"/>
      <c r="I125" s="96"/>
      <c r="J125" s="304"/>
      <c r="K125" s="304"/>
    </row>
    <row r="126" spans="1:11" ht="3" customHeight="1" thickBot="1">
      <c r="A126" s="99"/>
      <c r="B126" s="99"/>
      <c r="C126" s="99"/>
      <c r="D126" s="99"/>
      <c r="E126" s="99"/>
      <c r="F126" s="99"/>
      <c r="G126" s="99"/>
      <c r="H126" s="99"/>
      <c r="I126" s="99"/>
      <c r="J126" s="304"/>
      <c r="K126" s="304"/>
    </row>
    <row r="127" spans="1:9" ht="14.25">
      <c r="A127" s="102" t="s">
        <v>182</v>
      </c>
      <c r="B127" s="100" t="s">
        <v>184</v>
      </c>
      <c r="C127" s="100" t="s">
        <v>195</v>
      </c>
      <c r="D127" s="100"/>
      <c r="E127" s="764" t="s">
        <v>191</v>
      </c>
      <c r="F127" s="764"/>
      <c r="G127" s="2">
        <f>SUM(G128+G129)</f>
        <v>350800</v>
      </c>
      <c r="H127" s="2">
        <f>SUM(H128+H129)</f>
        <v>380780</v>
      </c>
      <c r="I127" s="36">
        <f>SUM(H127/G127)*100</f>
        <v>108.54618015963513</v>
      </c>
    </row>
    <row r="128" spans="1:9" ht="15" customHeight="1">
      <c r="A128" s="104" t="s">
        <v>182</v>
      </c>
      <c r="B128" s="101" t="s">
        <v>184</v>
      </c>
      <c r="C128" s="101" t="s">
        <v>195</v>
      </c>
      <c r="D128" s="101" t="s">
        <v>243</v>
      </c>
      <c r="E128" s="606" t="s">
        <v>209</v>
      </c>
      <c r="F128" s="606"/>
      <c r="G128" s="85">
        <v>298820</v>
      </c>
      <c r="H128" s="85">
        <v>328740</v>
      </c>
      <c r="I128" s="35">
        <f>SUM(H128/G128*100)</f>
        <v>110.01271668563015</v>
      </c>
    </row>
    <row r="129" spans="1:9" ht="15" thickBot="1">
      <c r="A129" s="110" t="s">
        <v>182</v>
      </c>
      <c r="B129" s="111" t="s">
        <v>184</v>
      </c>
      <c r="C129" s="111" t="s">
        <v>195</v>
      </c>
      <c r="D129" s="111" t="s">
        <v>243</v>
      </c>
      <c r="E129" s="608" t="s">
        <v>210</v>
      </c>
      <c r="F129" s="608"/>
      <c r="G129" s="86">
        <v>51980</v>
      </c>
      <c r="H129" s="86">
        <v>52040</v>
      </c>
      <c r="I129" s="82">
        <f>SUM(H129/G129*100)</f>
        <v>100.11542901115813</v>
      </c>
    </row>
    <row r="130" spans="1:9" ht="15" thickBot="1">
      <c r="A130" s="123" t="s">
        <v>182</v>
      </c>
      <c r="B130" s="124" t="s">
        <v>184</v>
      </c>
      <c r="C130" s="124" t="s">
        <v>195</v>
      </c>
      <c r="D130" s="124" t="s">
        <v>243</v>
      </c>
      <c r="E130" s="784" t="s">
        <v>312</v>
      </c>
      <c r="F130" s="784"/>
      <c r="G130" s="125">
        <v>31440</v>
      </c>
      <c r="H130" s="125">
        <v>34690</v>
      </c>
      <c r="I130" s="126">
        <f>SUM(H130/G130)*100</f>
        <v>110.33715012722647</v>
      </c>
    </row>
    <row r="131" spans="1:9" ht="4.5" customHeight="1" thickBot="1">
      <c r="A131" s="127"/>
      <c r="B131" s="127"/>
      <c r="C131" s="127"/>
      <c r="D131" s="127"/>
      <c r="E131" s="128"/>
      <c r="F131" s="128"/>
      <c r="G131" s="128"/>
      <c r="H131" s="128"/>
      <c r="I131" s="129"/>
    </row>
    <row r="132" spans="1:16" ht="14.25">
      <c r="A132" s="102" t="s">
        <v>182</v>
      </c>
      <c r="B132" s="100" t="s">
        <v>184</v>
      </c>
      <c r="C132" s="100" t="s">
        <v>195</v>
      </c>
      <c r="D132" s="100"/>
      <c r="E132" s="764" t="s">
        <v>197</v>
      </c>
      <c r="F132" s="764"/>
      <c r="G132" s="2">
        <f>SUM(G133:G137)</f>
        <v>779500</v>
      </c>
      <c r="H132" s="2">
        <f>SUM(H133:H137)</f>
        <v>803600</v>
      </c>
      <c r="I132" s="36">
        <f>SUM(H132/G132)*100</f>
        <v>103.09172546504169</v>
      </c>
      <c r="J132" s="680"/>
      <c r="K132" s="681"/>
      <c r="L132" s="681"/>
      <c r="M132" s="681"/>
      <c r="N132" s="681"/>
      <c r="O132" s="681"/>
      <c r="P132" s="681"/>
    </row>
    <row r="133" spans="1:9" ht="14.25">
      <c r="A133" s="104" t="s">
        <v>182</v>
      </c>
      <c r="B133" s="101" t="s">
        <v>184</v>
      </c>
      <c r="C133" s="101" t="s">
        <v>195</v>
      </c>
      <c r="D133" s="101" t="s">
        <v>246</v>
      </c>
      <c r="E133" s="606" t="s">
        <v>200</v>
      </c>
      <c r="F133" s="606"/>
      <c r="G133" s="85">
        <v>309000</v>
      </c>
      <c r="H133" s="85">
        <v>311500</v>
      </c>
      <c r="I133" s="35">
        <f>SUM(H133/G133*100)</f>
        <v>100.80906148867315</v>
      </c>
    </row>
    <row r="134" spans="1:9" ht="14.25">
      <c r="A134" s="104" t="s">
        <v>182</v>
      </c>
      <c r="B134" s="101" t="s">
        <v>184</v>
      </c>
      <c r="C134" s="101" t="s">
        <v>195</v>
      </c>
      <c r="D134" s="101" t="s">
        <v>247</v>
      </c>
      <c r="E134" s="606" t="s">
        <v>201</v>
      </c>
      <c r="F134" s="606"/>
      <c r="G134" s="85">
        <v>220500</v>
      </c>
      <c r="H134" s="85">
        <v>230000</v>
      </c>
      <c r="I134" s="35">
        <f>SUM(H134/G134*100)</f>
        <v>104.30839002267574</v>
      </c>
    </row>
    <row r="135" spans="1:9" s="242" customFormat="1" ht="14.25">
      <c r="A135" s="104" t="s">
        <v>182</v>
      </c>
      <c r="B135" s="101" t="s">
        <v>184</v>
      </c>
      <c r="C135" s="101" t="s">
        <v>195</v>
      </c>
      <c r="D135" s="101" t="s">
        <v>243</v>
      </c>
      <c r="E135" s="761" t="s">
        <v>202</v>
      </c>
      <c r="F135" s="702"/>
      <c r="G135" s="85">
        <v>0</v>
      </c>
      <c r="H135" s="85">
        <v>60000</v>
      </c>
      <c r="I135" s="35">
        <v>0</v>
      </c>
    </row>
    <row r="136" spans="1:9" s="242" customFormat="1" ht="14.25">
      <c r="A136" s="104" t="s">
        <v>182</v>
      </c>
      <c r="B136" s="101" t="s">
        <v>184</v>
      </c>
      <c r="C136" s="101" t="s">
        <v>195</v>
      </c>
      <c r="D136" s="101" t="s">
        <v>243</v>
      </c>
      <c r="E136" s="392" t="s">
        <v>204</v>
      </c>
      <c r="F136" s="392"/>
      <c r="G136" s="85">
        <v>250000</v>
      </c>
      <c r="H136" s="85">
        <v>200000</v>
      </c>
      <c r="I136" s="35">
        <f>SUM(H136/G136*100)</f>
        <v>80</v>
      </c>
    </row>
    <row r="137" spans="1:9" ht="15" thickBot="1">
      <c r="A137" s="104" t="s">
        <v>182</v>
      </c>
      <c r="B137" s="101" t="s">
        <v>184</v>
      </c>
      <c r="C137" s="101" t="s">
        <v>195</v>
      </c>
      <c r="D137" s="101" t="s">
        <v>243</v>
      </c>
      <c r="E137" s="762" t="s">
        <v>206</v>
      </c>
      <c r="F137" s="763"/>
      <c r="G137" s="85">
        <v>0</v>
      </c>
      <c r="H137" s="85">
        <v>2100</v>
      </c>
      <c r="I137" s="35">
        <v>0</v>
      </c>
    </row>
    <row r="138" spans="1:9" ht="14.25">
      <c r="A138" s="102" t="s">
        <v>182</v>
      </c>
      <c r="B138" s="100" t="s">
        <v>184</v>
      </c>
      <c r="C138" s="100" t="s">
        <v>195</v>
      </c>
      <c r="D138" s="100"/>
      <c r="E138" s="764" t="s">
        <v>198</v>
      </c>
      <c r="F138" s="764"/>
      <c r="G138" s="2">
        <f>SUM(G139+G140+G141)</f>
        <v>157800</v>
      </c>
      <c r="H138" s="2">
        <f>SUM(H139+H140+H141)</f>
        <v>129300</v>
      </c>
      <c r="I138" s="36">
        <f>SUM(H138/G138)*100</f>
        <v>81.93916349809885</v>
      </c>
    </row>
    <row r="139" spans="1:9" ht="13.5" customHeight="1">
      <c r="A139" s="104" t="s">
        <v>182</v>
      </c>
      <c r="B139" s="101" t="s">
        <v>184</v>
      </c>
      <c r="C139" s="101" t="s">
        <v>195</v>
      </c>
      <c r="D139" s="101" t="s">
        <v>248</v>
      </c>
      <c r="E139" s="606" t="s">
        <v>214</v>
      </c>
      <c r="F139" s="606"/>
      <c r="G139" s="85">
        <v>1800</v>
      </c>
      <c r="H139" s="85">
        <v>1800</v>
      </c>
      <c r="I139" s="35">
        <f>SUM(H139/G139*100)</f>
        <v>100</v>
      </c>
    </row>
    <row r="140" spans="1:9" ht="17.25" customHeight="1">
      <c r="A140" s="104" t="s">
        <v>182</v>
      </c>
      <c r="B140" s="101" t="s">
        <v>184</v>
      </c>
      <c r="C140" s="101" t="s">
        <v>195</v>
      </c>
      <c r="D140" s="101" t="s">
        <v>254</v>
      </c>
      <c r="E140" s="606" t="s">
        <v>252</v>
      </c>
      <c r="F140" s="606"/>
      <c r="G140" s="85">
        <v>155000</v>
      </c>
      <c r="H140" s="85">
        <v>125000</v>
      </c>
      <c r="I140" s="35">
        <f>SUM(H140/G140*100)</f>
        <v>80.64516129032258</v>
      </c>
    </row>
    <row r="141" spans="1:9" ht="15" thickBot="1">
      <c r="A141" s="110" t="s">
        <v>182</v>
      </c>
      <c r="B141" s="111" t="s">
        <v>184</v>
      </c>
      <c r="C141" s="111" t="s">
        <v>195</v>
      </c>
      <c r="D141" s="111" t="s">
        <v>255</v>
      </c>
      <c r="E141" s="608" t="s">
        <v>217</v>
      </c>
      <c r="F141" s="608"/>
      <c r="G141" s="86">
        <v>1000</v>
      </c>
      <c r="H141" s="86">
        <v>2500</v>
      </c>
      <c r="I141" s="82">
        <f>SUM(H141/G141*100)</f>
        <v>250</v>
      </c>
    </row>
    <row r="142" spans="1:16" ht="3" customHeight="1" thickBot="1">
      <c r="A142" s="115"/>
      <c r="B142" s="115"/>
      <c r="C142" s="115"/>
      <c r="D142" s="115"/>
      <c r="E142" s="116"/>
      <c r="F142" s="116"/>
      <c r="G142" s="117"/>
      <c r="H142" s="117"/>
      <c r="I142" s="118"/>
      <c r="J142" s="666"/>
      <c r="K142" s="674"/>
      <c r="L142" s="674"/>
      <c r="M142" s="674"/>
      <c r="N142" s="674"/>
      <c r="O142" s="674"/>
      <c r="P142" s="674"/>
    </row>
    <row r="143" spans="1:9" ht="14.25">
      <c r="A143" s="102" t="s">
        <v>182</v>
      </c>
      <c r="B143" s="100" t="s">
        <v>184</v>
      </c>
      <c r="C143" s="100" t="s">
        <v>195</v>
      </c>
      <c r="D143" s="100"/>
      <c r="E143" s="764" t="s">
        <v>218</v>
      </c>
      <c r="F143" s="764"/>
      <c r="G143" s="2">
        <f>SUM(G144:G145)</f>
        <v>65350</v>
      </c>
      <c r="H143" s="2">
        <f>SUM(H144:H145)</f>
        <v>60100</v>
      </c>
      <c r="I143" s="2">
        <f>SUM(I144:I145)</f>
        <v>174.07407407407408</v>
      </c>
    </row>
    <row r="144" spans="1:16" ht="14.25">
      <c r="A144" s="108" t="s">
        <v>182</v>
      </c>
      <c r="B144" s="109" t="s">
        <v>184</v>
      </c>
      <c r="C144" s="109" t="s">
        <v>195</v>
      </c>
      <c r="D144" s="109" t="s">
        <v>256</v>
      </c>
      <c r="E144" s="777" t="s">
        <v>224</v>
      </c>
      <c r="F144" s="777"/>
      <c r="G144" s="38">
        <v>45100</v>
      </c>
      <c r="H144" s="38">
        <v>45100</v>
      </c>
      <c r="I144" s="83">
        <f>SUM(H144/G144*100)</f>
        <v>100</v>
      </c>
      <c r="J144" s="666"/>
      <c r="K144" s="674"/>
      <c r="L144" s="674"/>
      <c r="M144" s="674"/>
      <c r="N144" s="674"/>
      <c r="O144" s="674"/>
      <c r="P144" s="674"/>
    </row>
    <row r="145" spans="1:9" ht="21" customHeight="1" thickBot="1">
      <c r="A145" s="108" t="s">
        <v>182</v>
      </c>
      <c r="B145" s="109" t="s">
        <v>184</v>
      </c>
      <c r="C145" s="109" t="s">
        <v>195</v>
      </c>
      <c r="D145" s="109" t="s">
        <v>256</v>
      </c>
      <c r="E145" s="777" t="s">
        <v>373</v>
      </c>
      <c r="F145" s="777"/>
      <c r="G145" s="38">
        <v>20250</v>
      </c>
      <c r="H145" s="38">
        <v>15000</v>
      </c>
      <c r="I145" s="83">
        <f>SUM(H145/G145*100)</f>
        <v>74.07407407407408</v>
      </c>
    </row>
    <row r="146" spans="1:9" ht="13.5" customHeight="1">
      <c r="A146" s="102" t="s">
        <v>182</v>
      </c>
      <c r="B146" s="100" t="s">
        <v>184</v>
      </c>
      <c r="C146" s="100" t="s">
        <v>195</v>
      </c>
      <c r="D146" s="100"/>
      <c r="E146" s="782" t="s">
        <v>192</v>
      </c>
      <c r="F146" s="783"/>
      <c r="G146" s="2">
        <f>SUM(G147:G150)</f>
        <v>1041630</v>
      </c>
      <c r="H146" s="2">
        <f>SUM(H147:H150)</f>
        <v>1893650</v>
      </c>
      <c r="I146" s="36">
        <f>SUM(H146/G146)*100</f>
        <v>181.7967992473335</v>
      </c>
    </row>
    <row r="147" spans="1:9" s="242" customFormat="1" ht="13.5" customHeight="1">
      <c r="A147" s="104" t="s">
        <v>182</v>
      </c>
      <c r="B147" s="101" t="s">
        <v>184</v>
      </c>
      <c r="C147" s="101" t="s">
        <v>195</v>
      </c>
      <c r="D147" s="101" t="s">
        <v>258</v>
      </c>
      <c r="E147" s="606" t="s">
        <v>443</v>
      </c>
      <c r="F147" s="606"/>
      <c r="G147" s="85">
        <v>25000</v>
      </c>
      <c r="H147" s="85">
        <v>20000</v>
      </c>
      <c r="I147" s="35">
        <f>SUM(H147/G147*100)</f>
        <v>80</v>
      </c>
    </row>
    <row r="148" spans="1:9" ht="22.5" customHeight="1">
      <c r="A148" s="104" t="s">
        <v>182</v>
      </c>
      <c r="B148" s="101" t="s">
        <v>184</v>
      </c>
      <c r="C148" s="101" t="s">
        <v>195</v>
      </c>
      <c r="D148" s="138" t="s">
        <v>257</v>
      </c>
      <c r="E148" s="606" t="s">
        <v>225</v>
      </c>
      <c r="F148" s="606"/>
      <c r="G148" s="85">
        <v>779530</v>
      </c>
      <c r="H148" s="85">
        <v>1759700</v>
      </c>
      <c r="I148" s="35">
        <f>SUM(H148/G148*100)</f>
        <v>225.73858607109415</v>
      </c>
    </row>
    <row r="149" spans="1:9" ht="15" customHeight="1">
      <c r="A149" s="104" t="s">
        <v>182</v>
      </c>
      <c r="B149" s="101" t="s">
        <v>184</v>
      </c>
      <c r="C149" s="101" t="s">
        <v>195</v>
      </c>
      <c r="D149" s="101" t="s">
        <v>258</v>
      </c>
      <c r="E149" s="606" t="s">
        <v>226</v>
      </c>
      <c r="F149" s="606"/>
      <c r="G149" s="85">
        <v>57100</v>
      </c>
      <c r="H149" s="85">
        <v>13950</v>
      </c>
      <c r="I149" s="35">
        <f>SUM(H149/G149*100)</f>
        <v>24.430823117338004</v>
      </c>
    </row>
    <row r="150" spans="1:9" ht="15" thickBot="1">
      <c r="A150" s="110" t="s">
        <v>182</v>
      </c>
      <c r="B150" s="111" t="s">
        <v>184</v>
      </c>
      <c r="C150" s="111" t="s">
        <v>195</v>
      </c>
      <c r="D150" s="111" t="s">
        <v>259</v>
      </c>
      <c r="E150" s="608" t="s">
        <v>227</v>
      </c>
      <c r="F150" s="608"/>
      <c r="G150" s="86">
        <v>180000</v>
      </c>
      <c r="H150" s="86">
        <v>100000</v>
      </c>
      <c r="I150" s="82">
        <f>SUM(H150/G150*100)</f>
        <v>55.55555555555556</v>
      </c>
    </row>
    <row r="151" spans="1:9" ht="12.75" customHeight="1" thickBot="1">
      <c r="A151" s="114"/>
      <c r="B151" s="114"/>
      <c r="C151" s="114"/>
      <c r="D151" s="114"/>
      <c r="E151" s="77"/>
      <c r="F151" s="77"/>
      <c r="G151" s="78"/>
      <c r="H151" s="78"/>
      <c r="I151" s="75"/>
    </row>
    <row r="152" spans="1:16" ht="14.25">
      <c r="A152" s="102"/>
      <c r="B152" s="100"/>
      <c r="C152" s="100"/>
      <c r="D152" s="100"/>
      <c r="E152" s="764" t="s">
        <v>317</v>
      </c>
      <c r="F152" s="764"/>
      <c r="G152" s="2">
        <v>14</v>
      </c>
      <c r="H152" s="2">
        <v>15</v>
      </c>
      <c r="I152" s="36">
        <f>SUM(H152/G152)*100</f>
        <v>107.14285714285714</v>
      </c>
      <c r="J152" s="226"/>
      <c r="K152" s="226"/>
      <c r="L152" s="226"/>
      <c r="M152" s="226"/>
      <c r="N152" s="226"/>
      <c r="O152" s="226"/>
      <c r="P152" s="226"/>
    </row>
    <row r="153" spans="1:16" s="226" customFormat="1" ht="15" thickBot="1">
      <c r="A153" s="106"/>
      <c r="B153" s="107"/>
      <c r="C153" s="107"/>
      <c r="D153" s="107"/>
      <c r="E153" s="766" t="s">
        <v>228</v>
      </c>
      <c r="F153" s="766"/>
      <c r="G153" s="105">
        <f>SUM(G146+G143+G138+G132+G130+G127)</f>
        <v>2426520</v>
      </c>
      <c r="H153" s="105">
        <f>SUM(H146+H143+H138+H132+H130+H127)</f>
        <v>3302120</v>
      </c>
      <c r="I153" s="180">
        <f>SUM(H153/G153)*100</f>
        <v>136.08459851969076</v>
      </c>
      <c r="J153"/>
      <c r="K153"/>
      <c r="L153"/>
      <c r="M153"/>
      <c r="N153"/>
      <c r="O153"/>
      <c r="P153"/>
    </row>
    <row r="155" spans="1:9" ht="15" thickBot="1">
      <c r="A155" s="226"/>
      <c r="B155" s="226"/>
      <c r="C155" s="226"/>
      <c r="D155" s="226"/>
      <c r="E155" s="226"/>
      <c r="F155" s="226"/>
      <c r="G155" s="226"/>
      <c r="H155" s="226"/>
      <c r="I155" s="226"/>
    </row>
    <row r="156" spans="1:9" ht="15">
      <c r="A156" s="768" t="s">
        <v>478</v>
      </c>
      <c r="B156" s="769"/>
      <c r="C156" s="769"/>
      <c r="D156" s="769"/>
      <c r="E156" s="769"/>
      <c r="F156" s="769"/>
      <c r="G156" s="769"/>
      <c r="H156" s="769"/>
      <c r="I156" s="770"/>
    </row>
    <row r="157" spans="1:9" ht="57.75" customHeight="1">
      <c r="A157" s="152" t="s">
        <v>3</v>
      </c>
      <c r="B157" s="91" t="s">
        <v>4</v>
      </c>
      <c r="C157" s="91" t="s">
        <v>189</v>
      </c>
      <c r="D157" s="90" t="s">
        <v>190</v>
      </c>
      <c r="E157" s="88" t="s">
        <v>0</v>
      </c>
      <c r="F157" s="89" t="s">
        <v>1</v>
      </c>
      <c r="G157" s="90" t="s">
        <v>431</v>
      </c>
      <c r="H157" s="90" t="s">
        <v>480</v>
      </c>
      <c r="I157" s="87" t="s">
        <v>2</v>
      </c>
    </row>
    <row r="158" spans="1:9" ht="15" thickBot="1">
      <c r="A158" s="771">
        <v>0</v>
      </c>
      <c r="B158" s="772"/>
      <c r="C158" s="773"/>
      <c r="D158" s="214">
        <v>1</v>
      </c>
      <c r="E158" s="214">
        <v>2</v>
      </c>
      <c r="F158" s="214">
        <v>3</v>
      </c>
      <c r="G158" s="214">
        <v>4</v>
      </c>
      <c r="H158" s="214">
        <v>5</v>
      </c>
      <c r="I158" s="93" t="s">
        <v>299</v>
      </c>
    </row>
    <row r="159" ht="15" thickBot="1"/>
    <row r="160" spans="1:9" ht="15" thickBot="1">
      <c r="A160" s="84"/>
      <c r="B160" s="94"/>
      <c r="C160" s="94"/>
      <c r="D160" s="95" t="s">
        <v>177</v>
      </c>
      <c r="E160" s="774" t="s">
        <v>233</v>
      </c>
      <c r="F160" s="774"/>
      <c r="G160" s="94"/>
      <c r="H160" s="94"/>
      <c r="I160" s="96"/>
    </row>
    <row r="161" spans="1:9" ht="15" thickBot="1">
      <c r="A161" s="99"/>
      <c r="B161" s="99"/>
      <c r="C161" s="99"/>
      <c r="D161" s="99"/>
      <c r="E161" s="99"/>
      <c r="F161" s="99"/>
      <c r="G161" s="99"/>
      <c r="H161" s="99"/>
      <c r="I161" s="99"/>
    </row>
    <row r="162" spans="1:9" ht="13.5" customHeight="1">
      <c r="A162" s="102" t="s">
        <v>182</v>
      </c>
      <c r="B162" s="100" t="s">
        <v>185</v>
      </c>
      <c r="C162" s="100" t="s">
        <v>195</v>
      </c>
      <c r="D162" s="100"/>
      <c r="E162" s="764" t="s">
        <v>191</v>
      </c>
      <c r="F162" s="764"/>
      <c r="G162" s="2">
        <f>SUM(G163+G164)</f>
        <v>139160</v>
      </c>
      <c r="H162" s="2">
        <f>SUM(H163+H164)</f>
        <v>150860</v>
      </c>
      <c r="I162" s="36">
        <f>SUM(H162/G162)*100</f>
        <v>108.40758838746767</v>
      </c>
    </row>
    <row r="163" spans="1:9" ht="14.25">
      <c r="A163" s="104" t="s">
        <v>182</v>
      </c>
      <c r="B163" s="101" t="s">
        <v>185</v>
      </c>
      <c r="C163" s="101" t="s">
        <v>195</v>
      </c>
      <c r="D163" s="101" t="s">
        <v>243</v>
      </c>
      <c r="E163" s="606" t="s">
        <v>209</v>
      </c>
      <c r="F163" s="606"/>
      <c r="G163" s="85">
        <v>116300</v>
      </c>
      <c r="H163" s="85">
        <v>127970</v>
      </c>
      <c r="I163" s="35">
        <f>SUM(H163/G163*100)</f>
        <v>110.03439380911435</v>
      </c>
    </row>
    <row r="164" spans="1:9" ht="15" thickBot="1">
      <c r="A164" s="110" t="s">
        <v>182</v>
      </c>
      <c r="B164" s="111" t="s">
        <v>185</v>
      </c>
      <c r="C164" s="111" t="s">
        <v>195</v>
      </c>
      <c r="D164" s="111" t="s">
        <v>243</v>
      </c>
      <c r="E164" s="608" t="s">
        <v>210</v>
      </c>
      <c r="F164" s="608"/>
      <c r="G164" s="86">
        <v>22860</v>
      </c>
      <c r="H164" s="86">
        <v>22890</v>
      </c>
      <c r="I164" s="82">
        <f>SUM(H164/G164*100)</f>
        <v>100.13123359580052</v>
      </c>
    </row>
    <row r="165" spans="1:16" ht="15" thickBot="1">
      <c r="A165" s="112" t="s">
        <v>182</v>
      </c>
      <c r="B165" s="113" t="s">
        <v>185</v>
      </c>
      <c r="C165" s="113" t="s">
        <v>195</v>
      </c>
      <c r="D165" s="113" t="s">
        <v>243</v>
      </c>
      <c r="E165" s="778" t="s">
        <v>312</v>
      </c>
      <c r="F165" s="778"/>
      <c r="G165" s="97">
        <v>12220</v>
      </c>
      <c r="H165" s="97">
        <v>13470</v>
      </c>
      <c r="I165" s="37">
        <f>SUM(H165/G165)*100</f>
        <v>110.2291325695581</v>
      </c>
      <c r="J165" s="666"/>
      <c r="K165" s="674"/>
      <c r="L165" s="674"/>
      <c r="M165" s="674"/>
      <c r="N165" s="674"/>
      <c r="O165" s="674"/>
      <c r="P165" s="674"/>
    </row>
    <row r="166" spans="1:9" ht="15" thickBot="1">
      <c r="A166" s="103"/>
      <c r="B166" s="103"/>
      <c r="C166" s="103"/>
      <c r="D166" s="103"/>
      <c r="G166" s="242"/>
      <c r="I166" s="33"/>
    </row>
    <row r="167" spans="1:9" ht="14.25">
      <c r="A167" s="102" t="s">
        <v>182</v>
      </c>
      <c r="B167" s="100" t="s">
        <v>185</v>
      </c>
      <c r="C167" s="100" t="s">
        <v>195</v>
      </c>
      <c r="D167" s="100"/>
      <c r="E167" s="780" t="s">
        <v>197</v>
      </c>
      <c r="F167" s="781"/>
      <c r="G167" s="2">
        <f>SUM(G168:G169)</f>
        <v>410840</v>
      </c>
      <c r="H167" s="2">
        <f>SUM(H168:H169)</f>
        <v>25300</v>
      </c>
      <c r="I167" s="36">
        <f>SUM(H167/G167)*100</f>
        <v>6.158115081296856</v>
      </c>
    </row>
    <row r="168" spans="1:9" ht="14.25">
      <c r="A168" s="104" t="s">
        <v>182</v>
      </c>
      <c r="B168" s="101" t="s">
        <v>185</v>
      </c>
      <c r="C168" s="101" t="s">
        <v>195</v>
      </c>
      <c r="D168" s="101" t="s">
        <v>243</v>
      </c>
      <c r="E168" s="761" t="s">
        <v>205</v>
      </c>
      <c r="F168" s="702"/>
      <c r="G168" s="85">
        <v>6300</v>
      </c>
      <c r="H168" s="85">
        <v>6300</v>
      </c>
      <c r="I168" s="35">
        <f>SUM(H168/G168*100)</f>
        <v>100</v>
      </c>
    </row>
    <row r="169" spans="1:9" ht="15" customHeight="1" thickBot="1">
      <c r="A169" s="108" t="s">
        <v>182</v>
      </c>
      <c r="B169" s="109" t="s">
        <v>185</v>
      </c>
      <c r="C169" s="109" t="s">
        <v>195</v>
      </c>
      <c r="D169" s="109" t="s">
        <v>243</v>
      </c>
      <c r="E169" s="762" t="s">
        <v>206</v>
      </c>
      <c r="F169" s="763"/>
      <c r="G169" s="38">
        <v>404540</v>
      </c>
      <c r="H169" s="38">
        <v>19000</v>
      </c>
      <c r="I169" s="83">
        <f>SUM(H169/G169*100)</f>
        <v>4.696692539674692</v>
      </c>
    </row>
    <row r="170" spans="1:9" s="242" customFormat="1" ht="15" customHeight="1" thickBot="1">
      <c r="A170" s="115"/>
      <c r="B170" s="115"/>
      <c r="C170" s="115"/>
      <c r="D170" s="115"/>
      <c r="E170" s="116"/>
      <c r="F170" s="116"/>
      <c r="G170" s="117"/>
      <c r="H170" s="117"/>
      <c r="I170" s="118"/>
    </row>
    <row r="171" spans="1:16" ht="15" customHeight="1">
      <c r="A171" s="102" t="s">
        <v>182</v>
      </c>
      <c r="B171" s="100" t="s">
        <v>185</v>
      </c>
      <c r="C171" s="100" t="s">
        <v>195</v>
      </c>
      <c r="D171" s="100"/>
      <c r="E171" s="764" t="s">
        <v>198</v>
      </c>
      <c r="F171" s="764"/>
      <c r="G171" s="2">
        <f>SUM(G172)</f>
        <v>25000</v>
      </c>
      <c r="H171" s="2">
        <f>SUM(H172)</f>
        <v>25000</v>
      </c>
      <c r="I171" s="36">
        <f>SUM(H171/G171)*100</f>
        <v>100</v>
      </c>
      <c r="J171" s="674"/>
      <c r="K171" s="674"/>
      <c r="L171" s="674"/>
      <c r="M171" s="674"/>
      <c r="N171" s="674"/>
      <c r="O171" s="674"/>
      <c r="P171" s="674"/>
    </row>
    <row r="172" spans="1:9" ht="15" thickBot="1">
      <c r="A172" s="110" t="s">
        <v>182</v>
      </c>
      <c r="B172" s="111" t="s">
        <v>185</v>
      </c>
      <c r="C172" s="111" t="s">
        <v>195</v>
      </c>
      <c r="D172" s="111" t="s">
        <v>254</v>
      </c>
      <c r="E172" s="608" t="s">
        <v>217</v>
      </c>
      <c r="F172" s="608"/>
      <c r="G172" s="86">
        <v>25000</v>
      </c>
      <c r="H172" s="86">
        <v>25000</v>
      </c>
      <c r="I172" s="82">
        <f>SUM(H172/G172*100)</f>
        <v>100</v>
      </c>
    </row>
    <row r="173" spans="1:9" s="242" customFormat="1" ht="15" thickBot="1">
      <c r="A173" s="115"/>
      <c r="B173" s="115"/>
      <c r="C173" s="115"/>
      <c r="D173" s="115"/>
      <c r="E173" s="116"/>
      <c r="F173" s="116"/>
      <c r="G173" s="117"/>
      <c r="H173" s="117"/>
      <c r="I173" s="118"/>
    </row>
    <row r="174" spans="1:9" ht="14.25">
      <c r="A174" s="102" t="s">
        <v>182</v>
      </c>
      <c r="B174" s="100" t="s">
        <v>185</v>
      </c>
      <c r="C174" s="100" t="s">
        <v>195</v>
      </c>
      <c r="D174" s="100"/>
      <c r="E174" s="764" t="s">
        <v>441</v>
      </c>
      <c r="F174" s="764"/>
      <c r="G174" s="2">
        <f>SUM(G175)</f>
        <v>22500</v>
      </c>
      <c r="H174" s="2">
        <f>SUM(H175)</f>
        <v>22500</v>
      </c>
      <c r="I174" s="36">
        <f>SUM(H174/G174)*100</f>
        <v>100</v>
      </c>
    </row>
    <row r="175" spans="1:9" ht="15" thickBot="1">
      <c r="A175" s="110" t="s">
        <v>182</v>
      </c>
      <c r="B175" s="111" t="s">
        <v>185</v>
      </c>
      <c r="C175" s="111" t="s">
        <v>195</v>
      </c>
      <c r="D175" s="111" t="s">
        <v>260</v>
      </c>
      <c r="E175" s="608" t="s">
        <v>442</v>
      </c>
      <c r="F175" s="608"/>
      <c r="G175" s="86">
        <v>22500</v>
      </c>
      <c r="H175" s="86">
        <v>22500</v>
      </c>
      <c r="I175" s="82">
        <f>SUM(H175/G175*100)</f>
        <v>100</v>
      </c>
    </row>
    <row r="176" spans="1:9" ht="15" thickBot="1">
      <c r="A176" s="102" t="s">
        <v>182</v>
      </c>
      <c r="B176" s="100" t="s">
        <v>185</v>
      </c>
      <c r="C176" s="100" t="s">
        <v>195</v>
      </c>
      <c r="D176" s="100" t="s">
        <v>260</v>
      </c>
      <c r="E176" s="764" t="s">
        <v>234</v>
      </c>
      <c r="F176" s="764"/>
      <c r="G176" s="2">
        <v>18850</v>
      </c>
      <c r="H176" s="2">
        <v>22500</v>
      </c>
      <c r="I176" s="36">
        <f>SUM(H176/G176)*100</f>
        <v>119.3633952254642</v>
      </c>
    </row>
    <row r="177" spans="1:9" ht="15" thickBot="1">
      <c r="A177" s="119"/>
      <c r="B177" s="119"/>
      <c r="C177" s="119"/>
      <c r="D177" s="119"/>
      <c r="E177" s="120"/>
      <c r="F177" s="120"/>
      <c r="G177" s="121"/>
      <c r="H177" s="121"/>
      <c r="I177" s="122"/>
    </row>
    <row r="178" spans="1:9" ht="14.25">
      <c r="A178" s="102"/>
      <c r="B178" s="100"/>
      <c r="C178" s="100"/>
      <c r="D178" s="100"/>
      <c r="E178" s="780" t="s">
        <v>193</v>
      </c>
      <c r="F178" s="781"/>
      <c r="G178" s="2">
        <v>6</v>
      </c>
      <c r="H178" s="2">
        <v>6</v>
      </c>
      <c r="I178" s="36">
        <f>SUM(H178/G178)*100</f>
        <v>100</v>
      </c>
    </row>
    <row r="179" spans="1:9" ht="15" thickBot="1">
      <c r="A179" s="106"/>
      <c r="B179" s="107"/>
      <c r="C179" s="107"/>
      <c r="D179" s="107"/>
      <c r="E179" s="766" t="s">
        <v>236</v>
      </c>
      <c r="F179" s="766"/>
      <c r="G179" s="105">
        <f>SUM(G162+G165+G167+G171+G174+G176)</f>
        <v>628570</v>
      </c>
      <c r="H179" s="105">
        <f>SUM(H162+H165+H167+H171+H174+H176)</f>
        <v>259630</v>
      </c>
      <c r="I179" s="180">
        <f>SUM(H179/G179)*100</f>
        <v>41.30486660196955</v>
      </c>
    </row>
    <row r="180" spans="1:9" ht="14.25">
      <c r="A180" s="133"/>
      <c r="B180" s="133"/>
      <c r="C180" s="133"/>
      <c r="D180" s="133"/>
      <c r="E180" s="134"/>
      <c r="F180" s="134"/>
      <c r="G180" s="135"/>
      <c r="H180" s="135"/>
      <c r="I180" s="136"/>
    </row>
    <row r="181" spans="1:9" s="242" customFormat="1" ht="14.25">
      <c r="A181" s="133"/>
      <c r="B181" s="133"/>
      <c r="C181" s="133"/>
      <c r="D181" s="133"/>
      <c r="E181" s="134"/>
      <c r="F181" s="134"/>
      <c r="G181" s="135"/>
      <c r="H181" s="135"/>
      <c r="I181" s="136"/>
    </row>
    <row r="182" spans="1:9" s="242" customFormat="1" ht="14.25">
      <c r="A182" s="133"/>
      <c r="B182" s="133"/>
      <c r="C182" s="133"/>
      <c r="D182" s="133"/>
      <c r="E182" s="134"/>
      <c r="F182" s="134"/>
      <c r="G182" s="135"/>
      <c r="H182" s="135"/>
      <c r="I182" s="136"/>
    </row>
    <row r="183" spans="1:9" s="242" customFormat="1" ht="14.25">
      <c r="A183" s="133"/>
      <c r="B183" s="133"/>
      <c r="C183" s="133"/>
      <c r="D183" s="133"/>
      <c r="E183" s="134"/>
      <c r="F183" s="134"/>
      <c r="G183" s="135"/>
      <c r="H183" s="135"/>
      <c r="I183" s="136"/>
    </row>
    <row r="184" spans="1:9" s="242" customFormat="1" ht="14.25">
      <c r="A184" s="133"/>
      <c r="B184" s="133"/>
      <c r="C184" s="133"/>
      <c r="D184" s="133"/>
      <c r="E184" s="134"/>
      <c r="F184" s="134"/>
      <c r="G184" s="135"/>
      <c r="H184" s="135"/>
      <c r="I184" s="136"/>
    </row>
    <row r="185" spans="1:9" ht="15" thickBot="1">
      <c r="A185" s="133"/>
      <c r="B185" s="133"/>
      <c r="C185" s="133"/>
      <c r="D185" s="133"/>
      <c r="E185" s="134"/>
      <c r="F185" s="134"/>
      <c r="G185" s="135"/>
      <c r="H185" s="135"/>
      <c r="I185" s="136"/>
    </row>
    <row r="186" spans="1:9" ht="15">
      <c r="A186" s="768" t="s">
        <v>478</v>
      </c>
      <c r="B186" s="769"/>
      <c r="C186" s="769"/>
      <c r="D186" s="769"/>
      <c r="E186" s="769"/>
      <c r="F186" s="769"/>
      <c r="G186" s="769"/>
      <c r="H186" s="769"/>
      <c r="I186" s="770"/>
    </row>
    <row r="187" spans="1:9" ht="64.5">
      <c r="A187" s="152" t="s">
        <v>3</v>
      </c>
      <c r="B187" s="91" t="s">
        <v>4</v>
      </c>
      <c r="C187" s="91" t="s">
        <v>189</v>
      </c>
      <c r="D187" s="90" t="s">
        <v>190</v>
      </c>
      <c r="E187" s="88" t="s">
        <v>0</v>
      </c>
      <c r="F187" s="89" t="s">
        <v>1</v>
      </c>
      <c r="G187" s="90" t="s">
        <v>431</v>
      </c>
      <c r="H187" s="90" t="s">
        <v>480</v>
      </c>
      <c r="I187" s="87" t="s">
        <v>2</v>
      </c>
    </row>
    <row r="188" spans="1:9" ht="15" thickBot="1">
      <c r="A188" s="771">
        <v>0</v>
      </c>
      <c r="B188" s="772"/>
      <c r="C188" s="773"/>
      <c r="D188" s="214">
        <v>1</v>
      </c>
      <c r="E188" s="214">
        <v>2</v>
      </c>
      <c r="F188" s="214">
        <v>3</v>
      </c>
      <c r="G188" s="214">
        <v>4</v>
      </c>
      <c r="H188" s="214">
        <v>5</v>
      </c>
      <c r="I188" s="93" t="s">
        <v>299</v>
      </c>
    </row>
    <row r="189" ht="15" thickBot="1"/>
    <row r="190" spans="1:9" ht="15" thickBot="1">
      <c r="A190" s="84"/>
      <c r="B190" s="94"/>
      <c r="C190" s="94"/>
      <c r="D190" s="95" t="s">
        <v>178</v>
      </c>
      <c r="E190" s="774" t="s">
        <v>235</v>
      </c>
      <c r="F190" s="774"/>
      <c r="G190" s="94"/>
      <c r="H190" s="94"/>
      <c r="I190" s="96"/>
    </row>
    <row r="191" spans="1:9" ht="15" thickBot="1">
      <c r="A191" s="84"/>
      <c r="B191" s="94"/>
      <c r="C191" s="94"/>
      <c r="D191" s="94"/>
      <c r="E191" s="94"/>
      <c r="F191" s="94"/>
      <c r="G191" s="94"/>
      <c r="H191" s="94"/>
      <c r="I191" s="96"/>
    </row>
    <row r="192" spans="1:9" ht="15" thickBot="1">
      <c r="A192" s="99"/>
      <c r="B192" s="99"/>
      <c r="C192" s="99"/>
      <c r="D192" s="99"/>
      <c r="E192" s="99"/>
      <c r="F192" s="99"/>
      <c r="G192" s="99"/>
      <c r="H192" s="99"/>
      <c r="I192" s="99"/>
    </row>
    <row r="193" spans="1:9" ht="14.25">
      <c r="A193" s="102" t="s">
        <v>182</v>
      </c>
      <c r="B193" s="100" t="s">
        <v>186</v>
      </c>
      <c r="C193" s="100" t="s">
        <v>195</v>
      </c>
      <c r="D193" s="100"/>
      <c r="E193" s="764" t="s">
        <v>191</v>
      </c>
      <c r="F193" s="764"/>
      <c r="G193" s="2">
        <f>SUM(G194+G195)</f>
        <v>187450</v>
      </c>
      <c r="H193" s="2">
        <f>SUM(H194+H195)</f>
        <v>203420</v>
      </c>
      <c r="I193" s="36">
        <f>SUM(H193/G193)*100</f>
        <v>108.51960522806081</v>
      </c>
    </row>
    <row r="194" spans="1:16" ht="14.25">
      <c r="A194" s="104" t="s">
        <v>182</v>
      </c>
      <c r="B194" s="101" t="s">
        <v>186</v>
      </c>
      <c r="C194" s="101" t="s">
        <v>195</v>
      </c>
      <c r="D194" s="101" t="s">
        <v>243</v>
      </c>
      <c r="E194" s="606" t="s">
        <v>209</v>
      </c>
      <c r="F194" s="606"/>
      <c r="G194" s="85">
        <v>159200</v>
      </c>
      <c r="H194" s="85">
        <v>175140</v>
      </c>
      <c r="I194" s="35">
        <f>SUM(H194/G194*100)</f>
        <v>110.01256281407035</v>
      </c>
      <c r="J194" s="231"/>
      <c r="K194" s="231"/>
      <c r="L194" s="231"/>
      <c r="M194" s="231"/>
      <c r="N194" s="231"/>
      <c r="O194" s="231"/>
      <c r="P194" s="231"/>
    </row>
    <row r="195" spans="1:16" s="231" customFormat="1" ht="15" thickBot="1">
      <c r="A195" s="108" t="s">
        <v>182</v>
      </c>
      <c r="B195" s="109" t="s">
        <v>186</v>
      </c>
      <c r="C195" s="109" t="s">
        <v>195</v>
      </c>
      <c r="D195" s="109" t="s">
        <v>243</v>
      </c>
      <c r="E195" s="777" t="s">
        <v>210</v>
      </c>
      <c r="F195" s="777"/>
      <c r="G195" s="38">
        <v>28250</v>
      </c>
      <c r="H195" s="38">
        <v>28280</v>
      </c>
      <c r="I195" s="83">
        <f>SUM(H195/G195*100)</f>
        <v>100.1061946902655</v>
      </c>
      <c r="J195"/>
      <c r="K195"/>
      <c r="L195"/>
      <c r="M195"/>
      <c r="N195"/>
      <c r="O195"/>
      <c r="P195"/>
    </row>
    <row r="196" spans="1:9" ht="15" thickBot="1">
      <c r="A196" s="112" t="s">
        <v>182</v>
      </c>
      <c r="B196" s="113" t="s">
        <v>186</v>
      </c>
      <c r="C196" s="113" t="s">
        <v>195</v>
      </c>
      <c r="D196" s="113" t="s">
        <v>243</v>
      </c>
      <c r="E196" s="778" t="s">
        <v>312</v>
      </c>
      <c r="F196" s="778"/>
      <c r="G196" s="97">
        <v>16750</v>
      </c>
      <c r="H196" s="97">
        <v>18390</v>
      </c>
      <c r="I196" s="37">
        <f>SUM(H196/G196)*100</f>
        <v>109.7910447761194</v>
      </c>
    </row>
    <row r="197" spans="1:9" ht="15" thickBot="1">
      <c r="A197" s="103"/>
      <c r="B197" s="103"/>
      <c r="C197" s="103"/>
      <c r="D197" s="103"/>
      <c r="G197" s="242"/>
      <c r="I197" s="33"/>
    </row>
    <row r="198" spans="1:9" ht="14.25">
      <c r="A198" s="102" t="s">
        <v>182</v>
      </c>
      <c r="B198" s="100" t="s">
        <v>186</v>
      </c>
      <c r="C198" s="100" t="s">
        <v>195</v>
      </c>
      <c r="D198" s="100"/>
      <c r="E198" s="767" t="s">
        <v>192</v>
      </c>
      <c r="F198" s="767"/>
      <c r="G198" s="2">
        <f>SUM(G199:G200)</f>
        <v>33500</v>
      </c>
      <c r="H198" s="2">
        <f>SUM(H199:H200)</f>
        <v>30000</v>
      </c>
      <c r="I198" s="36">
        <f>SUM(H198/G198)*100</f>
        <v>89.55223880597015</v>
      </c>
    </row>
    <row r="199" spans="1:9" ht="14.25">
      <c r="A199" s="235" t="s">
        <v>182</v>
      </c>
      <c r="B199" s="236" t="s">
        <v>186</v>
      </c>
      <c r="C199" s="236" t="s">
        <v>195</v>
      </c>
      <c r="D199" s="236" t="s">
        <v>260</v>
      </c>
      <c r="E199" s="779" t="s">
        <v>225</v>
      </c>
      <c r="F199" s="779"/>
      <c r="G199" s="237">
        <v>30000</v>
      </c>
      <c r="H199" s="237">
        <v>30000</v>
      </c>
      <c r="I199" s="238">
        <f>SUM(H199/G199)*100</f>
        <v>100</v>
      </c>
    </row>
    <row r="200" spans="1:9" ht="15" thickBot="1">
      <c r="A200" s="108" t="s">
        <v>182</v>
      </c>
      <c r="B200" s="109" t="s">
        <v>186</v>
      </c>
      <c r="C200" s="109" t="s">
        <v>195</v>
      </c>
      <c r="D200" s="109" t="s">
        <v>258</v>
      </c>
      <c r="E200" s="762" t="s">
        <v>238</v>
      </c>
      <c r="F200" s="763"/>
      <c r="G200" s="38">
        <v>3500</v>
      </c>
      <c r="H200" s="38">
        <v>0</v>
      </c>
      <c r="I200" s="83">
        <f>SUM(H200/G200*100)</f>
        <v>0</v>
      </c>
    </row>
    <row r="201" spans="1:16" ht="15" thickBot="1">
      <c r="A201" s="115"/>
      <c r="B201" s="115"/>
      <c r="C201" s="115"/>
      <c r="D201" s="115"/>
      <c r="E201" s="116"/>
      <c r="F201" s="116"/>
      <c r="G201" s="117"/>
      <c r="H201" s="117"/>
      <c r="I201" s="118"/>
      <c r="J201" s="231"/>
      <c r="K201" s="231"/>
      <c r="L201" s="231"/>
      <c r="M201" s="231"/>
      <c r="N201" s="231"/>
      <c r="O201" s="231"/>
      <c r="P201" s="231"/>
    </row>
    <row r="202" spans="1:16" s="231" customFormat="1" ht="14.25">
      <c r="A202" s="102"/>
      <c r="B202" s="100"/>
      <c r="C202" s="100"/>
      <c r="D202" s="100"/>
      <c r="E202" s="764" t="s">
        <v>193</v>
      </c>
      <c r="F202" s="764"/>
      <c r="G202" s="2">
        <v>9</v>
      </c>
      <c r="H202" s="2">
        <v>9</v>
      </c>
      <c r="I202" s="36">
        <f>SUM(H202/G202)*100</f>
        <v>100</v>
      </c>
      <c r="J202"/>
      <c r="K202"/>
      <c r="L202"/>
      <c r="M202"/>
      <c r="N202"/>
      <c r="O202"/>
      <c r="P202"/>
    </row>
    <row r="203" spans="1:9" ht="15" thickBot="1">
      <c r="A203" s="106"/>
      <c r="B203" s="107"/>
      <c r="C203" s="107"/>
      <c r="D203" s="107"/>
      <c r="E203" s="766" t="s">
        <v>237</v>
      </c>
      <c r="F203" s="766"/>
      <c r="G203" s="105">
        <f>SUM(G193+G196+G198)</f>
        <v>237700</v>
      </c>
      <c r="H203" s="105">
        <f>SUM(H193+H196+H198)</f>
        <v>251810</v>
      </c>
      <c r="I203" s="180">
        <f>SUM(H203/G203)*100</f>
        <v>105.93605384938998</v>
      </c>
    </row>
    <row r="206" spans="1:9" ht="14.25">
      <c r="A206" s="231"/>
      <c r="B206" s="231"/>
      <c r="C206" s="231"/>
      <c r="D206" s="231"/>
      <c r="E206" s="231"/>
      <c r="F206" s="231"/>
      <c r="G206" s="231"/>
      <c r="H206" s="231"/>
      <c r="I206" s="231"/>
    </row>
    <row r="210" ht="15.75" customHeight="1"/>
    <row r="211" s="242" customFormat="1" ht="15.75" customHeight="1"/>
    <row r="212" s="242" customFormat="1" ht="15.75" customHeight="1"/>
    <row r="215" ht="8.25" customHeight="1" thickBot="1"/>
    <row r="216" spans="1:9" ht="15">
      <c r="A216" s="768" t="s">
        <v>478</v>
      </c>
      <c r="B216" s="769"/>
      <c r="C216" s="769"/>
      <c r="D216" s="769"/>
      <c r="E216" s="769"/>
      <c r="F216" s="769"/>
      <c r="G216" s="769"/>
      <c r="H216" s="769"/>
      <c r="I216" s="770"/>
    </row>
    <row r="217" spans="1:16" ht="57" customHeight="1">
      <c r="A217" s="152" t="s">
        <v>3</v>
      </c>
      <c r="B217" s="91" t="s">
        <v>4</v>
      </c>
      <c r="C217" s="91" t="s">
        <v>189</v>
      </c>
      <c r="D217" s="90" t="s">
        <v>190</v>
      </c>
      <c r="E217" s="88" t="s">
        <v>0</v>
      </c>
      <c r="F217" s="89" t="s">
        <v>1</v>
      </c>
      <c r="G217" s="90" t="s">
        <v>417</v>
      </c>
      <c r="H217" s="90" t="s">
        <v>478</v>
      </c>
      <c r="I217" s="87" t="s">
        <v>2</v>
      </c>
      <c r="J217" s="666"/>
      <c r="K217" s="674"/>
      <c r="L217" s="674"/>
      <c r="M217" s="674"/>
      <c r="N217" s="674"/>
      <c r="O217" s="674"/>
      <c r="P217" s="674"/>
    </row>
    <row r="218" spans="1:9" ht="15" thickBot="1">
      <c r="A218" s="771">
        <v>0</v>
      </c>
      <c r="B218" s="772"/>
      <c r="C218" s="773"/>
      <c r="D218" s="214">
        <v>1</v>
      </c>
      <c r="E218" s="214">
        <v>2</v>
      </c>
      <c r="F218" s="214">
        <v>3</v>
      </c>
      <c r="G218" s="214">
        <v>4</v>
      </c>
      <c r="H218" s="214">
        <v>5</v>
      </c>
      <c r="I218" s="93" t="s">
        <v>299</v>
      </c>
    </row>
    <row r="219" ht="15" thickBot="1"/>
    <row r="220" spans="1:9" ht="15" thickBot="1">
      <c r="A220" s="84"/>
      <c r="B220" s="94"/>
      <c r="C220" s="94"/>
      <c r="D220" s="95" t="s">
        <v>179</v>
      </c>
      <c r="E220" s="774" t="s">
        <v>239</v>
      </c>
      <c r="F220" s="774"/>
      <c r="G220" s="94"/>
      <c r="H220" s="94"/>
      <c r="I220" s="96"/>
    </row>
    <row r="221" spans="1:13" ht="15" thickBot="1">
      <c r="A221" s="99"/>
      <c r="B221" s="99"/>
      <c r="C221" s="99"/>
      <c r="D221" s="99"/>
      <c r="E221" s="99"/>
      <c r="F221" s="99"/>
      <c r="G221" s="99"/>
      <c r="H221" s="99"/>
      <c r="I221" s="99"/>
      <c r="J221" s="537"/>
      <c r="K221" s="537"/>
      <c r="L221" s="537"/>
      <c r="M221" s="537"/>
    </row>
    <row r="222" spans="1:13" ht="14.25">
      <c r="A222" s="102" t="s">
        <v>182</v>
      </c>
      <c r="B222" s="100" t="s">
        <v>187</v>
      </c>
      <c r="C222" s="100" t="s">
        <v>195</v>
      </c>
      <c r="D222" s="100"/>
      <c r="E222" s="764" t="s">
        <v>191</v>
      </c>
      <c r="F222" s="764"/>
      <c r="G222" s="2">
        <f>SUM(G223+G224)</f>
        <v>196960</v>
      </c>
      <c r="H222" s="2">
        <f>SUM(H223+H224)</f>
        <v>213220</v>
      </c>
      <c r="I222" s="36">
        <f>SUM(H222/G222)*100</f>
        <v>108.25548334687247</v>
      </c>
      <c r="J222" s="537"/>
      <c r="K222" s="537"/>
      <c r="L222" s="537"/>
      <c r="M222" s="537"/>
    </row>
    <row r="223" spans="1:13" ht="14.25">
      <c r="A223" s="104" t="s">
        <v>182</v>
      </c>
      <c r="B223" s="101" t="s">
        <v>187</v>
      </c>
      <c r="C223" s="101" t="s">
        <v>195</v>
      </c>
      <c r="D223" s="101" t="s">
        <v>243</v>
      </c>
      <c r="E223" s="606" t="s">
        <v>209</v>
      </c>
      <c r="F223" s="606"/>
      <c r="G223" s="85">
        <v>162510</v>
      </c>
      <c r="H223" s="85">
        <v>178730</v>
      </c>
      <c r="I223" s="35">
        <f>SUM(H223/G223*100)</f>
        <v>109.98092425081533</v>
      </c>
      <c r="J223" s="537"/>
      <c r="K223" s="537"/>
      <c r="L223" s="537"/>
      <c r="M223" s="537"/>
    </row>
    <row r="224" spans="1:16" ht="12.75" customHeight="1" thickBot="1">
      <c r="A224" s="108" t="s">
        <v>182</v>
      </c>
      <c r="B224" s="109" t="s">
        <v>187</v>
      </c>
      <c r="C224" s="109" t="s">
        <v>195</v>
      </c>
      <c r="D224" s="109" t="s">
        <v>243</v>
      </c>
      <c r="E224" s="777" t="s">
        <v>210</v>
      </c>
      <c r="F224" s="777"/>
      <c r="G224" s="38">
        <v>34450</v>
      </c>
      <c r="H224" s="38">
        <v>34490</v>
      </c>
      <c r="I224" s="83">
        <f>SUM(H224/G224*100)</f>
        <v>100.11611030478956</v>
      </c>
      <c r="J224" s="787"/>
      <c r="K224" s="788"/>
      <c r="L224" s="788"/>
      <c r="M224" s="788"/>
      <c r="N224" s="788"/>
      <c r="O224" s="788"/>
      <c r="P224" s="788"/>
    </row>
    <row r="225" spans="1:9" ht="15" thickBot="1">
      <c r="A225" s="112" t="s">
        <v>182</v>
      </c>
      <c r="B225" s="113" t="s">
        <v>187</v>
      </c>
      <c r="C225" s="113" t="s">
        <v>195</v>
      </c>
      <c r="D225" s="113" t="s">
        <v>243</v>
      </c>
      <c r="E225" s="778" t="s">
        <v>314</v>
      </c>
      <c r="F225" s="778"/>
      <c r="G225" s="97">
        <v>17090</v>
      </c>
      <c r="H225" s="97">
        <v>18770</v>
      </c>
      <c r="I225" s="37">
        <f>SUM(H225/G225)*100</f>
        <v>109.83031012287887</v>
      </c>
    </row>
    <row r="226" spans="1:9" ht="15" thickBot="1">
      <c r="A226" s="103"/>
      <c r="B226" s="103"/>
      <c r="C226" s="103"/>
      <c r="D226" s="103"/>
      <c r="G226" s="242"/>
      <c r="I226" s="33"/>
    </row>
    <row r="227" spans="1:16" ht="14.25">
      <c r="A227" s="102" t="s">
        <v>182</v>
      </c>
      <c r="B227" s="100" t="s">
        <v>187</v>
      </c>
      <c r="C227" s="100" t="s">
        <v>195</v>
      </c>
      <c r="D227" s="100"/>
      <c r="E227" s="764" t="s">
        <v>197</v>
      </c>
      <c r="F227" s="764"/>
      <c r="G227" s="2">
        <f>SUM(G228:G233)</f>
        <v>17050</v>
      </c>
      <c r="H227" s="2">
        <f>SUM(H228:H233)</f>
        <v>30000</v>
      </c>
      <c r="I227" s="36">
        <f>SUM(H227/G227)*100</f>
        <v>175.95307917888562</v>
      </c>
      <c r="J227" s="242"/>
      <c r="K227" s="242"/>
      <c r="L227" s="242"/>
      <c r="M227" s="242"/>
      <c r="N227" s="242"/>
      <c r="O227" s="242"/>
      <c r="P227" s="242"/>
    </row>
    <row r="228" spans="1:9" s="242" customFormat="1" ht="14.25">
      <c r="A228" s="104" t="s">
        <v>182</v>
      </c>
      <c r="B228" s="101" t="s">
        <v>187</v>
      </c>
      <c r="C228" s="101" t="s">
        <v>195</v>
      </c>
      <c r="D228" s="101" t="s">
        <v>247</v>
      </c>
      <c r="E228" s="606" t="s">
        <v>434</v>
      </c>
      <c r="F228" s="606"/>
      <c r="G228" s="85">
        <v>0</v>
      </c>
      <c r="H228" s="85">
        <v>5000</v>
      </c>
      <c r="I228" s="35">
        <v>0</v>
      </c>
    </row>
    <row r="229" spans="1:9" s="242" customFormat="1" ht="14.25">
      <c r="A229" s="104" t="s">
        <v>182</v>
      </c>
      <c r="B229" s="101" t="s">
        <v>187</v>
      </c>
      <c r="C229" s="101" t="s">
        <v>195</v>
      </c>
      <c r="D229" s="101" t="s">
        <v>243</v>
      </c>
      <c r="E229" s="606" t="s">
        <v>202</v>
      </c>
      <c r="F229" s="606"/>
      <c r="G229" s="85">
        <v>5000</v>
      </c>
      <c r="H229" s="85">
        <v>7500</v>
      </c>
      <c r="I229" s="35">
        <f>SUM(H229/G229*100)</f>
        <v>150</v>
      </c>
    </row>
    <row r="230" spans="1:9" s="242" customFormat="1" ht="14.25">
      <c r="A230" s="104" t="s">
        <v>182</v>
      </c>
      <c r="B230" s="101" t="s">
        <v>187</v>
      </c>
      <c r="C230" s="101" t="s">
        <v>195</v>
      </c>
      <c r="D230" s="101" t="s">
        <v>246</v>
      </c>
      <c r="E230" s="606" t="s">
        <v>203</v>
      </c>
      <c r="F230" s="606"/>
      <c r="G230" s="85">
        <v>0</v>
      </c>
      <c r="H230" s="85">
        <v>2500</v>
      </c>
      <c r="I230" s="35">
        <v>0</v>
      </c>
    </row>
    <row r="231" spans="1:9" s="242" customFormat="1" ht="14.25">
      <c r="A231" s="104" t="s">
        <v>182</v>
      </c>
      <c r="B231" s="101" t="s">
        <v>187</v>
      </c>
      <c r="C231" s="101" t="s">
        <v>195</v>
      </c>
      <c r="D231" s="101" t="s">
        <v>243</v>
      </c>
      <c r="E231" s="606" t="s">
        <v>204</v>
      </c>
      <c r="F231" s="606"/>
      <c r="G231" s="85">
        <v>0</v>
      </c>
      <c r="H231" s="85">
        <v>1000</v>
      </c>
      <c r="I231" s="35">
        <v>0</v>
      </c>
    </row>
    <row r="232" spans="1:16" s="242" customFormat="1" ht="14.25">
      <c r="A232" s="104" t="s">
        <v>182</v>
      </c>
      <c r="B232" s="101" t="s">
        <v>187</v>
      </c>
      <c r="C232" s="101" t="s">
        <v>195</v>
      </c>
      <c r="D232" s="101" t="s">
        <v>243</v>
      </c>
      <c r="E232" s="606" t="s">
        <v>372</v>
      </c>
      <c r="F232" s="606"/>
      <c r="G232" s="85">
        <v>0</v>
      </c>
      <c r="H232" s="85">
        <v>2000</v>
      </c>
      <c r="I232" s="35">
        <v>0</v>
      </c>
      <c r="J232" s="536"/>
      <c r="K232" s="537"/>
      <c r="L232"/>
      <c r="M232"/>
      <c r="N232"/>
      <c r="O232"/>
      <c r="P232"/>
    </row>
    <row r="233" spans="1:9" ht="17.25" customHeight="1" thickBot="1">
      <c r="A233" s="110" t="s">
        <v>182</v>
      </c>
      <c r="B233" s="111" t="s">
        <v>187</v>
      </c>
      <c r="C233" s="111" t="s">
        <v>195</v>
      </c>
      <c r="D233" s="111" t="s">
        <v>243</v>
      </c>
      <c r="E233" s="608" t="s">
        <v>266</v>
      </c>
      <c r="F233" s="608"/>
      <c r="G233" s="86">
        <v>12050</v>
      </c>
      <c r="H233" s="86">
        <v>12000</v>
      </c>
      <c r="I233" s="82">
        <f>SUM(H233/G233*100)</f>
        <v>99.5850622406639</v>
      </c>
    </row>
    <row r="234" spans="1:16" ht="15.75" customHeight="1" thickBot="1">
      <c r="A234" s="115"/>
      <c r="B234" s="115"/>
      <c r="C234" s="115"/>
      <c r="D234" s="115"/>
      <c r="E234" s="116"/>
      <c r="F234" s="116"/>
      <c r="G234" s="117"/>
      <c r="H234" s="117"/>
      <c r="I234" s="118"/>
      <c r="J234" s="667"/>
      <c r="K234" s="674"/>
      <c r="L234" s="674"/>
      <c r="M234" s="674"/>
      <c r="N234" s="674"/>
      <c r="O234" s="674"/>
      <c r="P234" s="674"/>
    </row>
    <row r="235" spans="1:9" ht="18" customHeight="1">
      <c r="A235" s="102" t="s">
        <v>181</v>
      </c>
      <c r="B235" s="100" t="s">
        <v>187</v>
      </c>
      <c r="C235" s="100" t="s">
        <v>195</v>
      </c>
      <c r="D235" s="100"/>
      <c r="E235" s="764" t="s">
        <v>198</v>
      </c>
      <c r="F235" s="764"/>
      <c r="G235" s="2">
        <f>SUM(G236:G237)</f>
        <v>305340</v>
      </c>
      <c r="H235" s="2">
        <f>SUM(H236:H237)</f>
        <v>77500</v>
      </c>
      <c r="I235" s="36">
        <f>SUM(H235/G235)*100</f>
        <v>25.381541887731707</v>
      </c>
    </row>
    <row r="236" spans="1:9" ht="14.25">
      <c r="A236" s="108" t="s">
        <v>181</v>
      </c>
      <c r="B236" s="109" t="s">
        <v>187</v>
      </c>
      <c r="C236" s="109" t="s">
        <v>195</v>
      </c>
      <c r="D236" s="391" t="s">
        <v>248</v>
      </c>
      <c r="E236" s="762" t="s">
        <v>408</v>
      </c>
      <c r="F236" s="763"/>
      <c r="G236" s="38">
        <v>244340</v>
      </c>
      <c r="H236" s="38">
        <v>17500</v>
      </c>
      <c r="I236" s="83">
        <f>SUM(H236/G236*100)</f>
        <v>7.162151100924941</v>
      </c>
    </row>
    <row r="237" spans="1:9" ht="15" thickBot="1">
      <c r="A237" s="108" t="s">
        <v>181</v>
      </c>
      <c r="B237" s="109" t="s">
        <v>187</v>
      </c>
      <c r="C237" s="109" t="s">
        <v>195</v>
      </c>
      <c r="D237" s="109" t="s">
        <v>261</v>
      </c>
      <c r="E237" s="762" t="s">
        <v>374</v>
      </c>
      <c r="F237" s="763"/>
      <c r="G237" s="38">
        <v>61000</v>
      </c>
      <c r="H237" s="38">
        <v>60000</v>
      </c>
      <c r="I237" s="83">
        <f>SUM(H237/G237*100)</f>
        <v>98.36065573770492</v>
      </c>
    </row>
    <row r="238" spans="1:9" ht="15" thickBot="1">
      <c r="A238" s="115"/>
      <c r="B238" s="115"/>
      <c r="C238" s="115"/>
      <c r="D238" s="115"/>
      <c r="E238" s="116"/>
      <c r="F238" s="116"/>
      <c r="G238" s="117"/>
      <c r="H238" s="117"/>
      <c r="I238" s="118"/>
    </row>
    <row r="239" spans="1:9" ht="14.25">
      <c r="A239" s="102" t="s">
        <v>182</v>
      </c>
      <c r="B239" s="100" t="s">
        <v>187</v>
      </c>
      <c r="C239" s="100" t="s">
        <v>195</v>
      </c>
      <c r="D239" s="100"/>
      <c r="E239" s="767" t="s">
        <v>192</v>
      </c>
      <c r="F239" s="767"/>
      <c r="G239" s="2">
        <f>SUM(G240)</f>
        <v>80000</v>
      </c>
      <c r="H239" s="2">
        <f>SUM(H240)</f>
        <v>60000</v>
      </c>
      <c r="I239" s="36">
        <f>SUM(H239/G239)*100</f>
        <v>75</v>
      </c>
    </row>
    <row r="240" spans="1:9" ht="26.25" customHeight="1" thickBot="1">
      <c r="A240" s="104" t="s">
        <v>182</v>
      </c>
      <c r="B240" s="101" t="s">
        <v>187</v>
      </c>
      <c r="C240" s="101" t="s">
        <v>195</v>
      </c>
      <c r="D240" s="101" t="s">
        <v>245</v>
      </c>
      <c r="E240" s="765" t="s">
        <v>240</v>
      </c>
      <c r="F240" s="698"/>
      <c r="G240" s="85">
        <v>80000</v>
      </c>
      <c r="H240" s="85">
        <v>60000</v>
      </c>
      <c r="I240" s="35">
        <f>SUM(H240/G240*100)</f>
        <v>75</v>
      </c>
    </row>
    <row r="241" spans="1:9" ht="15" thickBot="1">
      <c r="A241" s="115"/>
      <c r="B241" s="115"/>
      <c r="C241" s="115"/>
      <c r="D241" s="115"/>
      <c r="E241" s="116"/>
      <c r="F241" s="116"/>
      <c r="G241" s="117"/>
      <c r="H241" s="117"/>
      <c r="I241" s="118"/>
    </row>
    <row r="242" spans="1:9" ht="14.25">
      <c r="A242" s="102"/>
      <c r="B242" s="100"/>
      <c r="C242" s="100"/>
      <c r="D242" s="100"/>
      <c r="E242" s="764" t="s">
        <v>193</v>
      </c>
      <c r="F242" s="764"/>
      <c r="G242" s="2">
        <v>9</v>
      </c>
      <c r="H242" s="2">
        <v>9</v>
      </c>
      <c r="I242" s="36">
        <f>SUM(H242/G242)*100</f>
        <v>100</v>
      </c>
    </row>
    <row r="243" spans="1:9" ht="15" thickBot="1">
      <c r="A243" s="106"/>
      <c r="B243" s="107"/>
      <c r="C243" s="107"/>
      <c r="D243" s="107"/>
      <c r="E243" s="766" t="s">
        <v>432</v>
      </c>
      <c r="F243" s="766"/>
      <c r="G243" s="105">
        <f>SUM(G222+G225+G227+G235+G239)</f>
        <v>616440</v>
      </c>
      <c r="H243" s="105">
        <f>SUM(H222+H225+H227+H235+H239)</f>
        <v>399490</v>
      </c>
      <c r="I243" s="180">
        <f>SUM(H243/G243)*100</f>
        <v>64.80598273960159</v>
      </c>
    </row>
    <row r="246" ht="15" thickBot="1"/>
    <row r="247" spans="1:9" ht="15">
      <c r="A247" s="768" t="s">
        <v>478</v>
      </c>
      <c r="B247" s="769"/>
      <c r="C247" s="769"/>
      <c r="D247" s="769"/>
      <c r="E247" s="769"/>
      <c r="F247" s="769"/>
      <c r="G247" s="769"/>
      <c r="H247" s="769"/>
      <c r="I247" s="770"/>
    </row>
    <row r="248" spans="1:9" ht="64.5">
      <c r="A248" s="152" t="s">
        <v>3</v>
      </c>
      <c r="B248" s="91" t="s">
        <v>4</v>
      </c>
      <c r="C248" s="91" t="s">
        <v>189</v>
      </c>
      <c r="D248" s="90" t="s">
        <v>190</v>
      </c>
      <c r="E248" s="88" t="s">
        <v>0</v>
      </c>
      <c r="F248" s="89" t="s">
        <v>1</v>
      </c>
      <c r="G248" s="90" t="s">
        <v>417</v>
      </c>
      <c r="H248" s="90" t="s">
        <v>478</v>
      </c>
      <c r="I248" s="87" t="s">
        <v>2</v>
      </c>
    </row>
    <row r="249" spans="1:9" ht="15" thickBot="1">
      <c r="A249" s="771">
        <v>0</v>
      </c>
      <c r="B249" s="772"/>
      <c r="C249" s="773"/>
      <c r="D249" s="214">
        <v>1</v>
      </c>
      <c r="E249" s="214">
        <v>2</v>
      </c>
      <c r="F249" s="214">
        <v>3</v>
      </c>
      <c r="G249" s="214">
        <v>4</v>
      </c>
      <c r="H249" s="214">
        <v>5</v>
      </c>
      <c r="I249" s="93" t="s">
        <v>299</v>
      </c>
    </row>
    <row r="250" ht="15" thickBot="1"/>
    <row r="251" spans="1:9" ht="15" thickBot="1">
      <c r="A251" s="84"/>
      <c r="B251" s="94"/>
      <c r="C251" s="94"/>
      <c r="D251" s="95" t="s">
        <v>180</v>
      </c>
      <c r="E251" s="774" t="s">
        <v>241</v>
      </c>
      <c r="F251" s="774"/>
      <c r="G251" s="94"/>
      <c r="H251" s="94"/>
      <c r="I251" s="96"/>
    </row>
    <row r="252" spans="1:9" ht="15" thickBot="1">
      <c r="A252" s="84"/>
      <c r="B252" s="94"/>
      <c r="C252" s="94"/>
      <c r="D252" s="94"/>
      <c r="E252" s="94"/>
      <c r="F252" s="94"/>
      <c r="G252" s="94"/>
      <c r="H252" s="94"/>
      <c r="I252" s="96"/>
    </row>
    <row r="253" spans="1:9" ht="15" thickBot="1">
      <c r="A253" s="99"/>
      <c r="B253" s="99"/>
      <c r="C253" s="99"/>
      <c r="D253" s="99"/>
      <c r="E253" s="99"/>
      <c r="F253" s="99"/>
      <c r="G253" s="99"/>
      <c r="H253" s="99"/>
      <c r="I253" s="99"/>
    </row>
    <row r="254" spans="1:9" ht="14.25">
      <c r="A254" s="102" t="s">
        <v>182</v>
      </c>
      <c r="B254" s="100" t="s">
        <v>188</v>
      </c>
      <c r="C254" s="100" t="s">
        <v>195</v>
      </c>
      <c r="D254" s="100"/>
      <c r="E254" s="764" t="s">
        <v>191</v>
      </c>
      <c r="F254" s="764"/>
      <c r="G254" s="2">
        <f>SUM(G255+G256)</f>
        <v>266730</v>
      </c>
      <c r="H254" s="2">
        <f>SUM(H255+H256)</f>
        <v>288630</v>
      </c>
      <c r="I254" s="36">
        <f>SUM(H254/G254)*100</f>
        <v>108.21054999437634</v>
      </c>
    </row>
    <row r="255" spans="1:9" ht="14.25">
      <c r="A255" s="104" t="s">
        <v>182</v>
      </c>
      <c r="B255" s="101" t="s">
        <v>188</v>
      </c>
      <c r="C255" s="101" t="s">
        <v>195</v>
      </c>
      <c r="D255" s="101" t="s">
        <v>243</v>
      </c>
      <c r="E255" s="606" t="s">
        <v>209</v>
      </c>
      <c r="F255" s="606"/>
      <c r="G255" s="85">
        <v>218260</v>
      </c>
      <c r="H255" s="85">
        <v>240100</v>
      </c>
      <c r="I255" s="35">
        <f>SUM(H255/G255*100)</f>
        <v>110.00641436818472</v>
      </c>
    </row>
    <row r="256" spans="1:9" ht="15" thickBot="1">
      <c r="A256" s="108" t="s">
        <v>182</v>
      </c>
      <c r="B256" s="109" t="s">
        <v>188</v>
      </c>
      <c r="C256" s="109" t="s">
        <v>195</v>
      </c>
      <c r="D256" s="109" t="s">
        <v>243</v>
      </c>
      <c r="E256" s="777" t="s">
        <v>210</v>
      </c>
      <c r="F256" s="777"/>
      <c r="G256" s="38">
        <v>48470</v>
      </c>
      <c r="H256" s="38">
        <v>48530</v>
      </c>
      <c r="I256" s="83">
        <f>SUM(H256/G256*100)</f>
        <v>100.12378791004745</v>
      </c>
    </row>
    <row r="257" spans="1:9" ht="15" thickBot="1">
      <c r="A257" s="112" t="s">
        <v>182</v>
      </c>
      <c r="B257" s="113" t="s">
        <v>188</v>
      </c>
      <c r="C257" s="113" t="s">
        <v>195</v>
      </c>
      <c r="D257" s="113" t="s">
        <v>243</v>
      </c>
      <c r="E257" s="778" t="s">
        <v>314</v>
      </c>
      <c r="F257" s="778"/>
      <c r="G257" s="97">
        <v>22970</v>
      </c>
      <c r="H257" s="97">
        <v>25330</v>
      </c>
      <c r="I257" s="37">
        <f>SUM(H257/G257)*100</f>
        <v>110.27427078798434</v>
      </c>
    </row>
    <row r="258" spans="1:16" ht="15" thickBot="1">
      <c r="A258" s="103"/>
      <c r="B258" s="103"/>
      <c r="C258" s="103"/>
      <c r="D258" s="103"/>
      <c r="G258" s="242"/>
      <c r="I258" s="33"/>
      <c r="J258" s="666"/>
      <c r="K258" s="674"/>
      <c r="L258" s="674"/>
      <c r="M258" s="674"/>
      <c r="N258" s="674"/>
      <c r="O258" s="674"/>
      <c r="P258" s="674"/>
    </row>
    <row r="259" spans="1:9" ht="14.25">
      <c r="A259" s="102" t="s">
        <v>182</v>
      </c>
      <c r="B259" s="100" t="s">
        <v>188</v>
      </c>
      <c r="C259" s="100" t="s">
        <v>195</v>
      </c>
      <c r="D259" s="100"/>
      <c r="E259" s="764" t="s">
        <v>197</v>
      </c>
      <c r="F259" s="764"/>
      <c r="G259" s="2">
        <f>SUM(G260:G260)</f>
        <v>10000</v>
      </c>
      <c r="H259" s="2">
        <f>SUM(H260:H260)</f>
        <v>10000</v>
      </c>
      <c r="I259" s="36">
        <f>SUM(H259/G259)*100</f>
        <v>100</v>
      </c>
    </row>
    <row r="260" spans="1:9" ht="15" thickBot="1">
      <c r="A260" s="110" t="s">
        <v>182</v>
      </c>
      <c r="B260" s="111" t="s">
        <v>188</v>
      </c>
      <c r="C260" s="111" t="s">
        <v>195</v>
      </c>
      <c r="D260" s="111" t="s">
        <v>243</v>
      </c>
      <c r="E260" s="608" t="s">
        <v>202</v>
      </c>
      <c r="F260" s="608"/>
      <c r="G260" s="86">
        <v>10000</v>
      </c>
      <c r="H260" s="86">
        <v>10000</v>
      </c>
      <c r="I260" s="198">
        <f>SUM(H260/G260)*100</f>
        <v>100</v>
      </c>
    </row>
    <row r="261" spans="1:9" ht="15" thickBot="1">
      <c r="A261" s="115"/>
      <c r="B261" s="115"/>
      <c r="C261" s="115"/>
      <c r="D261" s="115"/>
      <c r="E261" s="116"/>
      <c r="F261" s="116"/>
      <c r="G261" s="117"/>
      <c r="H261" s="117"/>
      <c r="I261" s="122"/>
    </row>
    <row r="262" spans="1:9" ht="14.25">
      <c r="A262" s="102" t="s">
        <v>182</v>
      </c>
      <c r="B262" s="100" t="s">
        <v>188</v>
      </c>
      <c r="C262" s="100" t="s">
        <v>195</v>
      </c>
      <c r="D262" s="100"/>
      <c r="E262" s="767" t="s">
        <v>192</v>
      </c>
      <c r="F262" s="767"/>
      <c r="G262" s="2">
        <f>SUM(G263+G264)</f>
        <v>89000</v>
      </c>
      <c r="H262" s="2">
        <f>SUM(H263+H264)</f>
        <v>300000</v>
      </c>
      <c r="I262" s="36">
        <f>SUM(H262/G262)*100</f>
        <v>337.07865168539325</v>
      </c>
    </row>
    <row r="263" spans="1:9" s="242" customFormat="1" ht="14.25">
      <c r="A263" s="104" t="s">
        <v>182</v>
      </c>
      <c r="B263" s="101" t="s">
        <v>188</v>
      </c>
      <c r="C263" s="101" t="s">
        <v>195</v>
      </c>
      <c r="D263" s="101" t="s">
        <v>445</v>
      </c>
      <c r="E263" s="606" t="s">
        <v>225</v>
      </c>
      <c r="F263" s="606"/>
      <c r="G263" s="85">
        <v>52000</v>
      </c>
      <c r="H263" s="85">
        <v>300000</v>
      </c>
      <c r="I263" s="35">
        <f>SUM(H263/G263*100)</f>
        <v>576.9230769230769</v>
      </c>
    </row>
    <row r="264" spans="1:9" ht="15" thickBot="1">
      <c r="A264" s="110" t="s">
        <v>182</v>
      </c>
      <c r="B264" s="111" t="s">
        <v>188</v>
      </c>
      <c r="C264" s="111" t="s">
        <v>195</v>
      </c>
      <c r="D264" s="111" t="s">
        <v>245</v>
      </c>
      <c r="E264" s="608" t="s">
        <v>208</v>
      </c>
      <c r="F264" s="608"/>
      <c r="G264" s="86">
        <v>37000</v>
      </c>
      <c r="H264" s="86">
        <v>0</v>
      </c>
      <c r="I264" s="198">
        <v>0</v>
      </c>
    </row>
    <row r="265" spans="1:16" ht="15" thickBot="1">
      <c r="A265" s="115"/>
      <c r="B265" s="115"/>
      <c r="C265" s="115"/>
      <c r="D265" s="115"/>
      <c r="E265" s="116"/>
      <c r="F265" s="116"/>
      <c r="G265" s="117"/>
      <c r="H265" s="117"/>
      <c r="I265" s="118"/>
      <c r="J265" s="231"/>
      <c r="K265" s="231"/>
      <c r="L265" s="231"/>
      <c r="M265" s="231"/>
      <c r="N265" s="231"/>
      <c r="O265" s="231"/>
      <c r="P265" s="231"/>
    </row>
    <row r="266" spans="1:16" s="231" customFormat="1" ht="14.25">
      <c r="A266" s="102"/>
      <c r="B266" s="100"/>
      <c r="C266" s="100"/>
      <c r="D266" s="100"/>
      <c r="E266" s="764" t="s">
        <v>310</v>
      </c>
      <c r="F266" s="764"/>
      <c r="G266" s="2">
        <v>14</v>
      </c>
      <c r="H266" s="2">
        <v>14</v>
      </c>
      <c r="I266" s="36">
        <f>SUM(H266/G266)*100</f>
        <v>100</v>
      </c>
      <c r="J266"/>
      <c r="K266"/>
      <c r="L266"/>
      <c r="M266"/>
      <c r="N266"/>
      <c r="O266"/>
      <c r="P266"/>
    </row>
    <row r="267" spans="1:9" ht="15" thickBot="1">
      <c r="A267" s="106"/>
      <c r="B267" s="107"/>
      <c r="C267" s="107"/>
      <c r="D267" s="107"/>
      <c r="E267" s="766" t="s">
        <v>242</v>
      </c>
      <c r="F267" s="766"/>
      <c r="G267" s="105">
        <f>SUM(G254+G257+G259+G262)</f>
        <v>388700</v>
      </c>
      <c r="H267" s="105">
        <f>SUM(H254+H257+H259+H262)</f>
        <v>623960</v>
      </c>
      <c r="I267" s="180">
        <f>SUM(H267/G267)*100</f>
        <v>160.52482634422432</v>
      </c>
    </row>
    <row r="270" spans="1:9" ht="14.25">
      <c r="A270" s="231"/>
      <c r="B270" s="231"/>
      <c r="C270" s="231"/>
      <c r="D270" s="231"/>
      <c r="E270" s="231"/>
      <c r="F270" s="231"/>
      <c r="G270" s="231"/>
      <c r="H270" s="231"/>
      <c r="I270" s="231"/>
    </row>
    <row r="274" s="242" customFormat="1" ht="14.25"/>
    <row r="275" s="242" customFormat="1" ht="15" thickBot="1"/>
    <row r="276" spans="1:9" ht="15">
      <c r="A276" s="768" t="s">
        <v>478</v>
      </c>
      <c r="B276" s="769"/>
      <c r="C276" s="769"/>
      <c r="D276" s="769"/>
      <c r="E276" s="769"/>
      <c r="F276" s="769"/>
      <c r="G276" s="769"/>
      <c r="H276" s="769"/>
      <c r="I276" s="770"/>
    </row>
    <row r="277" spans="1:16" ht="64.5">
      <c r="A277" s="152" t="s">
        <v>3</v>
      </c>
      <c r="B277" s="91" t="s">
        <v>4</v>
      </c>
      <c r="C277" s="91" t="s">
        <v>189</v>
      </c>
      <c r="D277" s="90" t="s">
        <v>190</v>
      </c>
      <c r="E277" s="88" t="s">
        <v>0</v>
      </c>
      <c r="F277" s="89" t="s">
        <v>1</v>
      </c>
      <c r="G277" s="90" t="s">
        <v>417</v>
      </c>
      <c r="H277" s="90" t="s">
        <v>478</v>
      </c>
      <c r="I277" s="87" t="s">
        <v>2</v>
      </c>
      <c r="J277" s="7"/>
      <c r="K277" s="7"/>
      <c r="L277" s="7"/>
      <c r="M277" s="7"/>
      <c r="N277" s="7"/>
      <c r="O277" s="7"/>
      <c r="P277" s="7"/>
    </row>
    <row r="278" spans="1:16" s="7" customFormat="1" ht="15" thickBot="1">
      <c r="A278" s="771">
        <v>0</v>
      </c>
      <c r="B278" s="772"/>
      <c r="C278" s="773"/>
      <c r="D278" s="214">
        <v>1</v>
      </c>
      <c r="E278" s="214">
        <v>2</v>
      </c>
      <c r="F278" s="214">
        <v>3</v>
      </c>
      <c r="G278" s="214">
        <v>4</v>
      </c>
      <c r="H278" s="214">
        <v>5</v>
      </c>
      <c r="I278" s="93" t="s">
        <v>299</v>
      </c>
      <c r="J278"/>
      <c r="K278"/>
      <c r="L278"/>
      <c r="M278"/>
      <c r="N278"/>
      <c r="O278"/>
      <c r="P278"/>
    </row>
    <row r="279" ht="15" thickBot="1"/>
    <row r="280" spans="1:9" ht="15" thickBot="1">
      <c r="A280" s="84"/>
      <c r="B280" s="94"/>
      <c r="C280" s="94"/>
      <c r="D280" s="95" t="s">
        <v>341</v>
      </c>
      <c r="E280" s="774" t="s">
        <v>327</v>
      </c>
      <c r="F280" s="774"/>
      <c r="G280" s="94"/>
      <c r="H280" s="94"/>
      <c r="I280" s="96"/>
    </row>
    <row r="281" spans="1:9" ht="15" thickBot="1">
      <c r="A281" s="84"/>
      <c r="B281" s="94"/>
      <c r="C281" s="94"/>
      <c r="D281" s="94"/>
      <c r="E281" s="94"/>
      <c r="F281" s="94"/>
      <c r="G281" s="94"/>
      <c r="H281" s="94"/>
      <c r="I281" s="96"/>
    </row>
    <row r="282" ht="6" customHeight="1" thickBot="1"/>
    <row r="283" spans="1:9" ht="14.25">
      <c r="A283" s="102" t="s">
        <v>182</v>
      </c>
      <c r="B283" s="100" t="s">
        <v>342</v>
      </c>
      <c r="C283" s="100" t="s">
        <v>195</v>
      </c>
      <c r="D283" s="100"/>
      <c r="E283" s="764" t="s">
        <v>191</v>
      </c>
      <c r="F283" s="764"/>
      <c r="G283" s="2">
        <f>SUM(G284+G285)</f>
        <v>27500</v>
      </c>
      <c r="H283" s="2">
        <f>SUM(H284+H285)</f>
        <v>2750</v>
      </c>
      <c r="I283" s="36">
        <f>SUM(H283/G283)*100</f>
        <v>10</v>
      </c>
    </row>
    <row r="284" spans="1:9" ht="14.25">
      <c r="A284" s="104" t="s">
        <v>182</v>
      </c>
      <c r="B284" s="101" t="s">
        <v>342</v>
      </c>
      <c r="C284" s="101" t="s">
        <v>195</v>
      </c>
      <c r="D284" s="101" t="s">
        <v>243</v>
      </c>
      <c r="E284" s="606" t="s">
        <v>209</v>
      </c>
      <c r="F284" s="606"/>
      <c r="G284" s="185">
        <v>27500</v>
      </c>
      <c r="H284" s="185">
        <v>2750</v>
      </c>
      <c r="I284" s="197">
        <f aca="true" t="shared" si="0" ref="I284:I302">SUM(H284/G284)*100</f>
        <v>10</v>
      </c>
    </row>
    <row r="285" spans="1:9" ht="14.25">
      <c r="A285" s="104" t="s">
        <v>182</v>
      </c>
      <c r="B285" s="101" t="s">
        <v>342</v>
      </c>
      <c r="C285" s="101" t="s">
        <v>195</v>
      </c>
      <c r="D285" s="101" t="s">
        <v>243</v>
      </c>
      <c r="E285" s="606" t="s">
        <v>210</v>
      </c>
      <c r="F285" s="606"/>
      <c r="G285" s="185">
        <v>0</v>
      </c>
      <c r="H285" s="185">
        <v>0</v>
      </c>
      <c r="I285" s="197">
        <v>0</v>
      </c>
    </row>
    <row r="286" spans="1:9" ht="15" thickBot="1">
      <c r="A286" s="199" t="s">
        <v>182</v>
      </c>
      <c r="B286" s="200" t="s">
        <v>342</v>
      </c>
      <c r="C286" s="200" t="s">
        <v>195</v>
      </c>
      <c r="D286" s="200" t="s">
        <v>243</v>
      </c>
      <c r="E286" s="776" t="s">
        <v>312</v>
      </c>
      <c r="F286" s="776"/>
      <c r="G286" s="201">
        <v>2900</v>
      </c>
      <c r="H286" s="201">
        <v>250</v>
      </c>
      <c r="I286" s="196">
        <f t="shared" si="0"/>
        <v>8.620689655172415</v>
      </c>
    </row>
    <row r="287" spans="1:9" ht="10.5" customHeight="1" thickBot="1">
      <c r="A287" s="119"/>
      <c r="B287" s="119"/>
      <c r="C287" s="119"/>
      <c r="D287" s="119"/>
      <c r="E287" s="193"/>
      <c r="F287" s="193"/>
      <c r="G287" s="194"/>
      <c r="H287" s="194"/>
      <c r="I287" s="122"/>
    </row>
    <row r="288" spans="1:9" ht="14.25">
      <c r="A288" s="102" t="s">
        <v>182</v>
      </c>
      <c r="B288" s="100" t="s">
        <v>342</v>
      </c>
      <c r="C288" s="100" t="s">
        <v>195</v>
      </c>
      <c r="D288" s="100"/>
      <c r="E288" s="764" t="s">
        <v>197</v>
      </c>
      <c r="F288" s="764"/>
      <c r="G288" s="2">
        <f>SUM(G289:G294)</f>
        <v>40120</v>
      </c>
      <c r="H288" s="2">
        <f>SUM(H289:H294)</f>
        <v>0</v>
      </c>
      <c r="I288" s="36">
        <f t="shared" si="0"/>
        <v>0</v>
      </c>
    </row>
    <row r="289" spans="1:9" ht="14.25">
      <c r="A289" s="104" t="s">
        <v>182</v>
      </c>
      <c r="B289" s="101" t="s">
        <v>342</v>
      </c>
      <c r="C289" s="101" t="s">
        <v>195</v>
      </c>
      <c r="D289" s="101" t="s">
        <v>243</v>
      </c>
      <c r="E289" s="606" t="s">
        <v>199</v>
      </c>
      <c r="F289" s="606"/>
      <c r="G289" s="85">
        <v>1320</v>
      </c>
      <c r="H289" s="85">
        <v>0</v>
      </c>
      <c r="I289" s="197">
        <f t="shared" si="0"/>
        <v>0</v>
      </c>
    </row>
    <row r="290" spans="1:9" ht="14.25">
      <c r="A290" s="104" t="s">
        <v>182</v>
      </c>
      <c r="B290" s="101" t="s">
        <v>342</v>
      </c>
      <c r="C290" s="101" t="s">
        <v>195</v>
      </c>
      <c r="D290" s="101" t="s">
        <v>246</v>
      </c>
      <c r="E290" s="606" t="s">
        <v>200</v>
      </c>
      <c r="F290" s="606"/>
      <c r="G290" s="85">
        <v>3000</v>
      </c>
      <c r="H290" s="85">
        <v>0</v>
      </c>
      <c r="I290" s="197">
        <f t="shared" si="0"/>
        <v>0</v>
      </c>
    </row>
    <row r="291" spans="1:9" ht="14.25">
      <c r="A291" s="104" t="s">
        <v>182</v>
      </c>
      <c r="B291" s="101" t="s">
        <v>342</v>
      </c>
      <c r="C291" s="101" t="s">
        <v>195</v>
      </c>
      <c r="D291" s="101" t="s">
        <v>247</v>
      </c>
      <c r="E291" s="606" t="s">
        <v>201</v>
      </c>
      <c r="F291" s="606"/>
      <c r="G291" s="85">
        <v>1000</v>
      </c>
      <c r="H291" s="85">
        <v>0</v>
      </c>
      <c r="I291" s="197">
        <f t="shared" si="0"/>
        <v>0</v>
      </c>
    </row>
    <row r="292" spans="1:9" ht="12.75" customHeight="1">
      <c r="A292" s="104" t="s">
        <v>182</v>
      </c>
      <c r="B292" s="101" t="s">
        <v>342</v>
      </c>
      <c r="C292" s="101" t="s">
        <v>195</v>
      </c>
      <c r="D292" s="101" t="s">
        <v>243</v>
      </c>
      <c r="E292" s="606" t="s">
        <v>202</v>
      </c>
      <c r="F292" s="606"/>
      <c r="G292" s="85">
        <v>0</v>
      </c>
      <c r="H292" s="85">
        <v>0</v>
      </c>
      <c r="I292" s="197">
        <v>0</v>
      </c>
    </row>
    <row r="293" spans="1:9" ht="14.25">
      <c r="A293" s="104" t="s">
        <v>182</v>
      </c>
      <c r="B293" s="101" t="s">
        <v>342</v>
      </c>
      <c r="C293" s="101" t="s">
        <v>195</v>
      </c>
      <c r="D293" s="101" t="s">
        <v>243</v>
      </c>
      <c r="E293" s="606" t="s">
        <v>399</v>
      </c>
      <c r="F293" s="606"/>
      <c r="G293" s="85">
        <v>30800</v>
      </c>
      <c r="H293" s="85">
        <v>0</v>
      </c>
      <c r="I293" s="197">
        <f>SUM(H293/G293)*100</f>
        <v>0</v>
      </c>
    </row>
    <row r="294" spans="1:9" ht="15" thickBot="1">
      <c r="A294" s="110" t="s">
        <v>182</v>
      </c>
      <c r="B294" s="111" t="s">
        <v>342</v>
      </c>
      <c r="C294" s="111" t="s">
        <v>195</v>
      </c>
      <c r="D294" s="111" t="s">
        <v>243</v>
      </c>
      <c r="E294" s="608" t="s">
        <v>311</v>
      </c>
      <c r="F294" s="608"/>
      <c r="G294" s="86">
        <v>4000</v>
      </c>
      <c r="H294" s="86">
        <v>0</v>
      </c>
      <c r="I294" s="198">
        <f t="shared" si="0"/>
        <v>0</v>
      </c>
    </row>
    <row r="295" spans="1:9" ht="5.25" customHeight="1" thickBot="1">
      <c r="A295" s="115"/>
      <c r="B295" s="115"/>
      <c r="C295" s="115"/>
      <c r="D295" s="115"/>
      <c r="E295" s="116"/>
      <c r="F295" s="116"/>
      <c r="G295" s="117"/>
      <c r="H295" s="117"/>
      <c r="I295" s="122"/>
    </row>
    <row r="296" spans="1:9" ht="14.25">
      <c r="A296" s="102" t="s">
        <v>182</v>
      </c>
      <c r="B296" s="100" t="s">
        <v>342</v>
      </c>
      <c r="C296" s="100" t="s">
        <v>195</v>
      </c>
      <c r="D296" s="100"/>
      <c r="E296" s="767" t="s">
        <v>192</v>
      </c>
      <c r="F296" s="767"/>
      <c r="G296" s="2">
        <f>SUM(G297:G299)</f>
        <v>0</v>
      </c>
      <c r="H296" s="2">
        <f>SUM(H297:H299)</f>
        <v>0</v>
      </c>
      <c r="I296" s="36">
        <v>0</v>
      </c>
    </row>
    <row r="297" spans="1:9" ht="20.25">
      <c r="A297" s="104" t="s">
        <v>182</v>
      </c>
      <c r="B297" s="101" t="s">
        <v>342</v>
      </c>
      <c r="C297" s="101" t="s">
        <v>195</v>
      </c>
      <c r="D297" s="387" t="s">
        <v>257</v>
      </c>
      <c r="E297" s="606" t="s">
        <v>375</v>
      </c>
      <c r="F297" s="606"/>
      <c r="G297" s="85">
        <v>0</v>
      </c>
      <c r="H297" s="85">
        <v>0</v>
      </c>
      <c r="I297" s="197">
        <v>0</v>
      </c>
    </row>
    <row r="298" spans="1:9" ht="14.25">
      <c r="A298" s="104" t="s">
        <v>182</v>
      </c>
      <c r="B298" s="101" t="s">
        <v>342</v>
      </c>
      <c r="C298" s="101" t="s">
        <v>195</v>
      </c>
      <c r="D298" s="101" t="s">
        <v>245</v>
      </c>
      <c r="E298" s="606" t="s">
        <v>328</v>
      </c>
      <c r="F298" s="606"/>
      <c r="G298" s="85">
        <v>0</v>
      </c>
      <c r="H298" s="85">
        <v>0</v>
      </c>
      <c r="I298" s="197">
        <v>0</v>
      </c>
    </row>
    <row r="299" spans="1:9" ht="15" thickBot="1">
      <c r="A299" s="110" t="s">
        <v>182</v>
      </c>
      <c r="B299" s="111" t="s">
        <v>342</v>
      </c>
      <c r="C299" s="111" t="s">
        <v>195</v>
      </c>
      <c r="D299" s="111" t="s">
        <v>259</v>
      </c>
      <c r="E299" s="608" t="s">
        <v>227</v>
      </c>
      <c r="F299" s="608"/>
      <c r="G299" s="86">
        <v>0</v>
      </c>
      <c r="H299" s="86">
        <v>0</v>
      </c>
      <c r="I299" s="198">
        <v>0</v>
      </c>
    </row>
    <row r="300" spans="1:9" ht="15" thickBot="1">
      <c r="A300" s="195"/>
      <c r="B300" s="195"/>
      <c r="C300" s="195"/>
      <c r="D300" s="195"/>
      <c r="E300" s="195"/>
      <c r="F300" s="195"/>
      <c r="G300" s="195"/>
      <c r="H300" s="195"/>
      <c r="I300" s="122"/>
    </row>
    <row r="301" spans="1:9" ht="14.25">
      <c r="A301" s="102"/>
      <c r="B301" s="100"/>
      <c r="C301" s="100"/>
      <c r="D301" s="100"/>
      <c r="E301" s="764" t="s">
        <v>310</v>
      </c>
      <c r="F301" s="764"/>
      <c r="G301" s="2">
        <v>1</v>
      </c>
      <c r="H301" s="2">
        <v>1</v>
      </c>
      <c r="I301" s="36">
        <f t="shared" si="0"/>
        <v>100</v>
      </c>
    </row>
    <row r="302" spans="1:16" ht="15" thickBot="1">
      <c r="A302" s="106"/>
      <c r="B302" s="107"/>
      <c r="C302" s="107"/>
      <c r="D302" s="107"/>
      <c r="E302" s="766" t="s">
        <v>376</v>
      </c>
      <c r="F302" s="766"/>
      <c r="G302" s="105">
        <f>SUM(G283+G286+G288+G296)</f>
        <v>70520</v>
      </c>
      <c r="H302" s="105">
        <f>SUM(H283+H286+H288+H296)</f>
        <v>3000</v>
      </c>
      <c r="I302" s="196">
        <f t="shared" si="0"/>
        <v>4.254112308564946</v>
      </c>
      <c r="J302" s="674"/>
      <c r="K302" s="674"/>
      <c r="L302" s="674"/>
      <c r="M302" s="674"/>
      <c r="N302" s="674"/>
      <c r="O302" s="674"/>
      <c r="P302" s="674"/>
    </row>
    <row r="303" ht="15" thickBot="1"/>
    <row r="304" spans="1:9" ht="15.75" thickBot="1">
      <c r="A304" s="181"/>
      <c r="B304" s="182"/>
      <c r="C304" s="182"/>
      <c r="D304" s="182"/>
      <c r="E304" s="775" t="s">
        <v>350</v>
      </c>
      <c r="F304" s="775"/>
      <c r="G304" s="183">
        <f>SUM(G302+G267+G243+G203+G179+G153+G118+G87+G54+G23)</f>
        <v>6931250</v>
      </c>
      <c r="H304" s="183">
        <f>SUM(H302+H267+H243+H203+H179+H153+H118+H87+H54+H23)</f>
        <v>7571830</v>
      </c>
      <c r="I304" s="184">
        <f>SUM(H304/G304)*100</f>
        <v>109.241911632101</v>
      </c>
    </row>
    <row r="306" ht="14.25">
      <c r="F306" s="153"/>
    </row>
    <row r="308" ht="4.5" customHeight="1"/>
    <row r="309" ht="15" customHeight="1"/>
    <row r="312" ht="5.25" customHeight="1"/>
  </sheetData>
  <sheetProtection/>
  <mergeCells count="193">
    <mergeCell ref="J258:P258"/>
    <mergeCell ref="J302:P302"/>
    <mergeCell ref="J112:P112"/>
    <mergeCell ref="J132:P132"/>
    <mergeCell ref="J142:P142"/>
    <mergeCell ref="J144:P144"/>
    <mergeCell ref="J165:P165"/>
    <mergeCell ref="J171:P171"/>
    <mergeCell ref="J232:K232"/>
    <mergeCell ref="J113:P113"/>
    <mergeCell ref="A1:E1"/>
    <mergeCell ref="E236:F236"/>
    <mergeCell ref="E144:F144"/>
    <mergeCell ref="E297:F297"/>
    <mergeCell ref="E145:F145"/>
    <mergeCell ref="E169:F169"/>
    <mergeCell ref="E165:F165"/>
    <mergeCell ref="E167:F167"/>
    <mergeCell ref="E20:F20"/>
    <mergeCell ref="A34:C34"/>
    <mergeCell ref="J234:P234"/>
    <mergeCell ref="E16:F16"/>
    <mergeCell ref="E17:F17"/>
    <mergeCell ref="E19:F19"/>
    <mergeCell ref="E171:F171"/>
    <mergeCell ref="J221:M223"/>
    <mergeCell ref="E41:F41"/>
    <mergeCell ref="E22:F22"/>
    <mergeCell ref="E23:F23"/>
    <mergeCell ref="E39:F39"/>
    <mergeCell ref="J217:P217"/>
    <mergeCell ref="E233:F233"/>
    <mergeCell ref="J79:P79"/>
    <mergeCell ref="J224:P224"/>
    <mergeCell ref="A6:C6"/>
    <mergeCell ref="E8:F8"/>
    <mergeCell ref="E11:F11"/>
    <mergeCell ref="E12:F12"/>
    <mergeCell ref="E13:F13"/>
    <mergeCell ref="E14:F14"/>
    <mergeCell ref="E36:F36"/>
    <mergeCell ref="E42:F42"/>
    <mergeCell ref="E43:F43"/>
    <mergeCell ref="E86:F86"/>
    <mergeCell ref="E87:F87"/>
    <mergeCell ref="E44:F44"/>
    <mergeCell ref="E47:F47"/>
    <mergeCell ref="E82:F82"/>
    <mergeCell ref="E84:F84"/>
    <mergeCell ref="E83:F83"/>
    <mergeCell ref="A123:C123"/>
    <mergeCell ref="E125:F125"/>
    <mergeCell ref="E46:F46"/>
    <mergeCell ref="E48:F48"/>
    <mergeCell ref="E50:F50"/>
    <mergeCell ref="E71:F71"/>
    <mergeCell ref="A64:C64"/>
    <mergeCell ref="E66:F66"/>
    <mergeCell ref="E69:F69"/>
    <mergeCell ref="E54:F54"/>
    <mergeCell ref="E51:F51"/>
    <mergeCell ref="E53:F53"/>
    <mergeCell ref="E74:F74"/>
    <mergeCell ref="E75:F75"/>
    <mergeCell ref="E77:F77"/>
    <mergeCell ref="E72:F72"/>
    <mergeCell ref="E70:F70"/>
    <mergeCell ref="E80:F80"/>
    <mergeCell ref="E76:F76"/>
    <mergeCell ref="E118:F118"/>
    <mergeCell ref="E107:F107"/>
    <mergeCell ref="E108:F108"/>
    <mergeCell ref="E110:F110"/>
    <mergeCell ref="E104:F104"/>
    <mergeCell ref="E112:F112"/>
    <mergeCell ref="E114:F114"/>
    <mergeCell ref="E115:F115"/>
    <mergeCell ref="A94:C94"/>
    <mergeCell ref="E96:F96"/>
    <mergeCell ref="E98:F98"/>
    <mergeCell ref="E99:F99"/>
    <mergeCell ref="E100:F100"/>
    <mergeCell ref="E106:F106"/>
    <mergeCell ref="E101:F101"/>
    <mergeCell ref="E103:F103"/>
    <mergeCell ref="E105:F105"/>
    <mergeCell ref="E133:F133"/>
    <mergeCell ref="E134:F134"/>
    <mergeCell ref="E111:F111"/>
    <mergeCell ref="E113:F113"/>
    <mergeCell ref="E130:F130"/>
    <mergeCell ref="E132:F132"/>
    <mergeCell ref="E128:F128"/>
    <mergeCell ref="E117:F117"/>
    <mergeCell ref="E129:F129"/>
    <mergeCell ref="E127:F127"/>
    <mergeCell ref="E148:F148"/>
    <mergeCell ref="E149:F149"/>
    <mergeCell ref="E146:F146"/>
    <mergeCell ref="E150:F150"/>
    <mergeCell ref="E138:F138"/>
    <mergeCell ref="E140:F140"/>
    <mergeCell ref="E141:F141"/>
    <mergeCell ref="E143:F143"/>
    <mergeCell ref="E139:F139"/>
    <mergeCell ref="A158:C158"/>
    <mergeCell ref="E160:F160"/>
    <mergeCell ref="E168:F168"/>
    <mergeCell ref="E152:F152"/>
    <mergeCell ref="E153:F153"/>
    <mergeCell ref="A156:I156"/>
    <mergeCell ref="E162:F162"/>
    <mergeCell ref="E163:F163"/>
    <mergeCell ref="E164:F164"/>
    <mergeCell ref="E172:F172"/>
    <mergeCell ref="A188:C188"/>
    <mergeCell ref="E178:F178"/>
    <mergeCell ref="E179:F179"/>
    <mergeCell ref="E176:F176"/>
    <mergeCell ref="A186:I186"/>
    <mergeCell ref="E198:F198"/>
    <mergeCell ref="E220:F220"/>
    <mergeCell ref="E195:F195"/>
    <mergeCell ref="E196:F196"/>
    <mergeCell ref="E190:F190"/>
    <mergeCell ref="E193:F193"/>
    <mergeCell ref="E194:F194"/>
    <mergeCell ref="E202:F202"/>
    <mergeCell ref="E199:F199"/>
    <mergeCell ref="E230:F230"/>
    <mergeCell ref="E231:F231"/>
    <mergeCell ref="E222:F222"/>
    <mergeCell ref="E203:F203"/>
    <mergeCell ref="E200:F200"/>
    <mergeCell ref="A218:C218"/>
    <mergeCell ref="A216:I216"/>
    <mergeCell ref="A247:I247"/>
    <mergeCell ref="E235:F235"/>
    <mergeCell ref="E237:F237"/>
    <mergeCell ref="E232:F232"/>
    <mergeCell ref="E239:F239"/>
    <mergeCell ref="E223:F223"/>
    <mergeCell ref="E224:F224"/>
    <mergeCell ref="E225:F225"/>
    <mergeCell ref="E227:F227"/>
    <mergeCell ref="E229:F229"/>
    <mergeCell ref="E301:F301"/>
    <mergeCell ref="E298:F298"/>
    <mergeCell ref="E289:F289"/>
    <mergeCell ref="E255:F255"/>
    <mergeCell ref="E256:F256"/>
    <mergeCell ref="E262:F262"/>
    <mergeCell ref="E264:F264"/>
    <mergeCell ref="E257:F257"/>
    <mergeCell ref="E259:F259"/>
    <mergeCell ref="E280:F280"/>
    <mergeCell ref="E304:F304"/>
    <mergeCell ref="E266:F266"/>
    <mergeCell ref="E267:F267"/>
    <mergeCell ref="E284:F284"/>
    <mergeCell ref="E285:F285"/>
    <mergeCell ref="E286:F286"/>
    <mergeCell ref="E291:F291"/>
    <mergeCell ref="A276:I276"/>
    <mergeCell ref="E302:F302"/>
    <mergeCell ref="E288:F288"/>
    <mergeCell ref="A4:I4"/>
    <mergeCell ref="A32:I32"/>
    <mergeCell ref="A62:I62"/>
    <mergeCell ref="A92:I92"/>
    <mergeCell ref="A121:I121"/>
    <mergeCell ref="A278:C278"/>
    <mergeCell ref="E260:F260"/>
    <mergeCell ref="A249:C249"/>
    <mergeCell ref="E251:F251"/>
    <mergeCell ref="E254:F254"/>
    <mergeCell ref="E293:F293"/>
    <mergeCell ref="E296:F296"/>
    <mergeCell ref="E294:F294"/>
    <mergeCell ref="E299:F299"/>
    <mergeCell ref="E283:F283"/>
    <mergeCell ref="E290:F290"/>
    <mergeCell ref="E292:F292"/>
    <mergeCell ref="E263:F263"/>
    <mergeCell ref="E135:F135"/>
    <mergeCell ref="E137:F137"/>
    <mergeCell ref="E147:F147"/>
    <mergeCell ref="E174:F174"/>
    <mergeCell ref="E175:F175"/>
    <mergeCell ref="E228:F228"/>
    <mergeCell ref="E240:F240"/>
    <mergeCell ref="E242:F242"/>
    <mergeCell ref="E243:F243"/>
  </mergeCells>
  <printOptions/>
  <pageMargins left="0.7" right="0.7" top="0.75" bottom="0.7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61"/>
  <sheetViews>
    <sheetView zoomScalePageLayoutView="0" workbookViewId="0" topLeftCell="A1">
      <selection activeCell="A351" sqref="A351:G351"/>
    </sheetView>
  </sheetViews>
  <sheetFormatPr defaultColWidth="9.140625" defaultRowHeight="15"/>
  <cols>
    <col min="1" max="1" width="6.7109375" style="0" customWidth="1"/>
    <col min="2" max="6" width="13.7109375" style="0" customWidth="1"/>
    <col min="7" max="7" width="19.28125" style="0" customWidth="1"/>
    <col min="8" max="8" width="7.57421875" style="0" customWidth="1"/>
    <col min="9" max="9" width="7.421875" style="0" customWidth="1"/>
    <col min="10" max="10" width="8.57421875" style="0" customWidth="1"/>
    <col min="11" max="11" width="5.28125" style="0" customWidth="1"/>
  </cols>
  <sheetData>
    <row r="1" spans="1:5" ht="17.25">
      <c r="A1" s="830" t="s">
        <v>70</v>
      </c>
      <c r="B1" s="830"/>
      <c r="C1" s="830"/>
      <c r="D1" s="830"/>
      <c r="E1" s="830"/>
    </row>
    <row r="21" spans="1:7" ht="14.25">
      <c r="A21" s="831" t="s">
        <v>479</v>
      </c>
      <c r="B21" s="832"/>
      <c r="C21" s="832"/>
      <c r="D21" s="832"/>
      <c r="E21" s="832"/>
      <c r="F21" s="832"/>
      <c r="G21" s="832"/>
    </row>
    <row r="22" spans="1:7" ht="22.5" customHeight="1">
      <c r="A22" s="832"/>
      <c r="B22" s="832"/>
      <c r="C22" s="832"/>
      <c r="D22" s="832"/>
      <c r="E22" s="832"/>
      <c r="F22" s="832"/>
      <c r="G22" s="832"/>
    </row>
    <row r="26" ht="15.75" customHeight="1"/>
    <row r="51" spans="1:7" s="7" customFormat="1" ht="21.75" customHeight="1">
      <c r="A51" s="71"/>
      <c r="B51" s="71"/>
      <c r="C51" s="71"/>
      <c r="D51" s="71"/>
      <c r="E51" s="71"/>
      <c r="F51" s="72"/>
      <c r="G51" s="72"/>
    </row>
    <row r="52" spans="1:7" s="7" customFormat="1" ht="12.75" customHeight="1">
      <c r="A52" s="71"/>
      <c r="B52" s="71"/>
      <c r="C52" s="71"/>
      <c r="D52" s="71"/>
      <c r="E52" s="71"/>
      <c r="F52" s="72"/>
      <c r="G52" s="72"/>
    </row>
    <row r="53" spans="1:7" ht="24.75" customHeight="1">
      <c r="A53" s="833" t="s">
        <v>71</v>
      </c>
      <c r="B53" s="833"/>
      <c r="C53" s="833"/>
      <c r="D53" s="833"/>
      <c r="E53" s="833"/>
      <c r="F53" s="833"/>
      <c r="G53" s="833"/>
    </row>
    <row r="54" spans="1:7" ht="6.75" customHeight="1" thickBot="1">
      <c r="A54" s="39"/>
      <c r="B54" s="39"/>
      <c r="C54" s="39"/>
      <c r="D54" s="39"/>
      <c r="E54" s="39"/>
      <c r="F54" s="39"/>
      <c r="G54" s="39"/>
    </row>
    <row r="55" spans="1:7" ht="27.75" customHeight="1">
      <c r="A55" s="834" t="s">
        <v>447</v>
      </c>
      <c r="B55" s="835"/>
      <c r="C55" s="835"/>
      <c r="D55" s="835"/>
      <c r="E55" s="835"/>
      <c r="F55" s="835"/>
      <c r="G55" s="836"/>
    </row>
    <row r="56" spans="1:7" ht="14.25">
      <c r="A56" s="48"/>
      <c r="B56" s="16"/>
      <c r="C56" s="16"/>
      <c r="D56" s="16"/>
      <c r="E56" s="16"/>
      <c r="F56" s="16"/>
      <c r="G56" s="49"/>
    </row>
    <row r="57" spans="1:7" ht="14.25">
      <c r="A57" s="792" t="s">
        <v>72</v>
      </c>
      <c r="B57" s="793"/>
      <c r="C57" s="793"/>
      <c r="D57" s="793"/>
      <c r="E57" s="793"/>
      <c r="F57" s="793"/>
      <c r="G57" s="794"/>
    </row>
    <row r="58" spans="1:7" ht="14.25">
      <c r="A58" s="48"/>
      <c r="B58" s="16"/>
      <c r="C58" s="16"/>
      <c r="D58" s="16"/>
      <c r="E58" s="16"/>
      <c r="F58" s="16"/>
      <c r="G58" s="49"/>
    </row>
    <row r="59" spans="1:7" ht="14.25">
      <c r="A59" s="50" t="s">
        <v>73</v>
      </c>
      <c r="B59" s="51"/>
      <c r="C59" s="51"/>
      <c r="D59" s="51"/>
      <c r="E59" s="51"/>
      <c r="F59" s="51"/>
      <c r="G59" s="52"/>
    </row>
    <row r="60" spans="1:7" ht="14.25">
      <c r="A60" s="48"/>
      <c r="B60" s="16"/>
      <c r="C60" s="16"/>
      <c r="D60" s="16"/>
      <c r="E60" s="16"/>
      <c r="F60" s="16"/>
      <c r="G60" s="49"/>
    </row>
    <row r="61" spans="1:7" ht="14.25">
      <c r="A61" s="50" t="s">
        <v>448</v>
      </c>
      <c r="B61" s="51"/>
      <c r="C61" s="51"/>
      <c r="D61" s="51"/>
      <c r="E61" s="51"/>
      <c r="F61" s="51"/>
      <c r="G61" s="52"/>
    </row>
    <row r="62" spans="1:7" ht="31.5" customHeight="1">
      <c r="A62" s="827" t="s">
        <v>301</v>
      </c>
      <c r="B62" s="828"/>
      <c r="C62" s="828"/>
      <c r="D62" s="828"/>
      <c r="E62" s="828"/>
      <c r="F62" s="828"/>
      <c r="G62" s="829"/>
    </row>
    <row r="63" spans="1:7" ht="14.25">
      <c r="A63" s="48"/>
      <c r="B63" s="16"/>
      <c r="C63" s="16"/>
      <c r="D63" s="16"/>
      <c r="E63" s="16"/>
      <c r="F63" s="16"/>
      <c r="G63" s="49"/>
    </row>
    <row r="64" spans="1:7" ht="20.25" customHeight="1" thickBot="1">
      <c r="A64" s="50" t="s">
        <v>75</v>
      </c>
      <c r="B64" s="51"/>
      <c r="C64" s="51"/>
      <c r="D64" s="16"/>
      <c r="E64" s="16"/>
      <c r="F64" s="16"/>
      <c r="G64" s="49"/>
    </row>
    <row r="65" spans="1:10" ht="23.25" customHeight="1">
      <c r="A65" s="48"/>
      <c r="B65" s="798" t="s">
        <v>76</v>
      </c>
      <c r="C65" s="800" t="s">
        <v>77</v>
      </c>
      <c r="D65" s="800"/>
      <c r="E65" s="800"/>
      <c r="F65" s="800"/>
      <c r="G65" s="801" t="s">
        <v>78</v>
      </c>
      <c r="J65" t="s">
        <v>92</v>
      </c>
    </row>
    <row r="66" spans="1:7" ht="36">
      <c r="A66" s="48"/>
      <c r="B66" s="799"/>
      <c r="C66" s="46" t="s">
        <v>96</v>
      </c>
      <c r="D66" s="46" t="s">
        <v>97</v>
      </c>
      <c r="E66" s="47" t="s">
        <v>98</v>
      </c>
      <c r="F66" s="46" t="s">
        <v>99</v>
      </c>
      <c r="G66" s="802"/>
    </row>
    <row r="67" spans="1:7" ht="34.5" customHeight="1">
      <c r="A67" s="48"/>
      <c r="B67" s="232" t="s">
        <v>413</v>
      </c>
      <c r="C67" s="40">
        <v>25000</v>
      </c>
      <c r="D67" s="40">
        <v>0</v>
      </c>
      <c r="E67" s="40">
        <v>0</v>
      </c>
      <c r="F67" s="40">
        <v>0</v>
      </c>
      <c r="G67" s="53">
        <f>SUM(C67:F67)</f>
        <v>25000</v>
      </c>
    </row>
    <row r="68" spans="1:7" ht="37.5" customHeight="1" thickBot="1">
      <c r="A68" s="54"/>
      <c r="B68" s="233" t="s">
        <v>476</v>
      </c>
      <c r="C68" s="191">
        <v>20000</v>
      </c>
      <c r="D68" s="191">
        <v>0</v>
      </c>
      <c r="E68" s="191">
        <v>0</v>
      </c>
      <c r="F68" s="191">
        <v>0</v>
      </c>
      <c r="G68" s="192">
        <f>SUM(C68:F68)</f>
        <v>20000</v>
      </c>
    </row>
    <row r="69" spans="1:7" s="242" customFormat="1" ht="37.5" customHeight="1" thickBot="1">
      <c r="A69" s="16"/>
      <c r="B69" s="139"/>
      <c r="C69" s="42"/>
      <c r="D69" s="42"/>
      <c r="E69" s="42"/>
      <c r="F69" s="42"/>
      <c r="G69" s="43"/>
    </row>
    <row r="70" spans="1:7" ht="19.5" customHeight="1">
      <c r="A70" s="789" t="s">
        <v>457</v>
      </c>
      <c r="B70" s="790"/>
      <c r="C70" s="790"/>
      <c r="D70" s="790"/>
      <c r="E70" s="790"/>
      <c r="F70" s="790"/>
      <c r="G70" s="791"/>
    </row>
    <row r="71" spans="1:7" ht="13.5" customHeight="1">
      <c r="A71" s="48"/>
      <c r="B71" s="16"/>
      <c r="C71" s="16"/>
      <c r="D71" s="16"/>
      <c r="E71" s="16"/>
      <c r="F71" s="16"/>
      <c r="G71" s="49"/>
    </row>
    <row r="72" spans="1:7" ht="16.5" customHeight="1">
      <c r="A72" s="792" t="s">
        <v>263</v>
      </c>
      <c r="B72" s="793"/>
      <c r="C72" s="793"/>
      <c r="D72" s="793"/>
      <c r="E72" s="793"/>
      <c r="F72" s="793"/>
      <c r="G72" s="794"/>
    </row>
    <row r="73" spans="1:7" ht="15" customHeight="1">
      <c r="A73" s="48"/>
      <c r="B73" s="16"/>
      <c r="C73" s="16"/>
      <c r="D73" s="16"/>
      <c r="E73" s="16"/>
      <c r="F73" s="16"/>
      <c r="G73" s="49"/>
    </row>
    <row r="74" spans="1:7" ht="19.5" customHeight="1">
      <c r="A74" s="50" t="s">
        <v>458</v>
      </c>
      <c r="B74" s="51"/>
      <c r="C74" s="51"/>
      <c r="D74" s="51"/>
      <c r="E74" s="51"/>
      <c r="F74" s="51"/>
      <c r="G74" s="52"/>
    </row>
    <row r="75" spans="1:7" ht="9" customHeight="1">
      <c r="A75" s="48"/>
      <c r="B75" s="16"/>
      <c r="C75" s="16"/>
      <c r="D75" s="16"/>
      <c r="E75" s="16"/>
      <c r="F75" s="16"/>
      <c r="G75" s="49"/>
    </row>
    <row r="76" spans="1:7" ht="16.5" customHeight="1">
      <c r="A76" s="50" t="s">
        <v>74</v>
      </c>
      <c r="B76" s="51"/>
      <c r="C76" s="51"/>
      <c r="D76" s="51"/>
      <c r="E76" s="51"/>
      <c r="F76" s="51"/>
      <c r="G76" s="52"/>
    </row>
    <row r="77" spans="1:7" ht="33" customHeight="1">
      <c r="A77" s="795" t="s">
        <v>337</v>
      </c>
      <c r="B77" s="796"/>
      <c r="C77" s="796"/>
      <c r="D77" s="796"/>
      <c r="E77" s="796"/>
      <c r="F77" s="796"/>
      <c r="G77" s="797"/>
    </row>
    <row r="78" spans="1:7" ht="8.25" customHeight="1">
      <c r="A78" s="48"/>
      <c r="B78" s="16"/>
      <c r="C78" s="16"/>
      <c r="D78" s="16"/>
      <c r="E78" s="16"/>
      <c r="F78" s="16"/>
      <c r="G78" s="49"/>
    </row>
    <row r="79" spans="1:7" ht="19.5" customHeight="1">
      <c r="A79" s="50" t="s">
        <v>75</v>
      </c>
      <c r="B79" s="51"/>
      <c r="C79" s="51"/>
      <c r="D79" s="16"/>
      <c r="E79" s="16"/>
      <c r="F79" s="16"/>
      <c r="G79" s="49"/>
    </row>
    <row r="80" spans="1:7" ht="10.5" customHeight="1" thickBot="1">
      <c r="A80" s="48"/>
      <c r="B80" s="16"/>
      <c r="C80" s="16"/>
      <c r="D80" s="16"/>
      <c r="E80" s="16"/>
      <c r="F80" s="16"/>
      <c r="G80" s="49"/>
    </row>
    <row r="81" spans="1:7" ht="19.5" customHeight="1">
      <c r="A81" s="48"/>
      <c r="B81" s="798" t="s">
        <v>76</v>
      </c>
      <c r="C81" s="800" t="s">
        <v>77</v>
      </c>
      <c r="D81" s="800"/>
      <c r="E81" s="800"/>
      <c r="F81" s="800"/>
      <c r="G81" s="801" t="s">
        <v>78</v>
      </c>
    </row>
    <row r="82" spans="1:7" ht="48.75" customHeight="1">
      <c r="A82" s="48"/>
      <c r="B82" s="799"/>
      <c r="C82" s="46" t="s">
        <v>96</v>
      </c>
      <c r="D82" s="46" t="s">
        <v>97</v>
      </c>
      <c r="E82" s="47" t="s">
        <v>98</v>
      </c>
      <c r="F82" s="46" t="s">
        <v>99</v>
      </c>
      <c r="G82" s="802"/>
    </row>
    <row r="83" spans="1:7" ht="38.25" customHeight="1">
      <c r="A83" s="48"/>
      <c r="B83" s="232" t="s">
        <v>413</v>
      </c>
      <c r="C83" s="40">
        <v>0</v>
      </c>
      <c r="D83" s="40">
        <v>0</v>
      </c>
      <c r="E83" s="40">
        <v>0</v>
      </c>
      <c r="F83" s="40">
        <v>0</v>
      </c>
      <c r="G83" s="53">
        <f>SUM(C83:F83)</f>
        <v>0</v>
      </c>
    </row>
    <row r="84" spans="1:7" ht="40.5" customHeight="1" thickBot="1">
      <c r="A84" s="54"/>
      <c r="B84" s="233" t="s">
        <v>476</v>
      </c>
      <c r="C84" s="191">
        <v>300000</v>
      </c>
      <c r="D84" s="191">
        <v>0</v>
      </c>
      <c r="E84" s="191">
        <v>0</v>
      </c>
      <c r="F84" s="191">
        <v>0</v>
      </c>
      <c r="G84" s="192">
        <f>SUM(C84:F84)</f>
        <v>300000</v>
      </c>
    </row>
    <row r="85" spans="1:7" s="242" customFormat="1" ht="40.5" customHeight="1">
      <c r="A85" s="142"/>
      <c r="B85" s="143"/>
      <c r="C85" s="144"/>
      <c r="D85" s="144"/>
      <c r="E85" s="144"/>
      <c r="F85" s="144"/>
      <c r="G85" s="145"/>
    </row>
    <row r="86" spans="1:7" s="242" customFormat="1" ht="11.25" customHeight="1">
      <c r="A86" s="16"/>
      <c r="B86" s="139"/>
      <c r="C86" s="42"/>
      <c r="D86" s="42"/>
      <c r="E86" s="42"/>
      <c r="F86" s="42"/>
      <c r="G86" s="43"/>
    </row>
    <row r="87" spans="1:7" s="231" customFormat="1" ht="40.5" customHeight="1" thickBot="1">
      <c r="A87" s="140"/>
      <c r="B87" s="146"/>
      <c r="C87" s="56"/>
      <c r="D87" s="56"/>
      <c r="E87" s="56"/>
      <c r="F87" s="56"/>
      <c r="G87" s="141"/>
    </row>
    <row r="88" spans="1:7" s="223" customFormat="1" ht="21.75" customHeight="1">
      <c r="A88" s="789" t="s">
        <v>402</v>
      </c>
      <c r="B88" s="790"/>
      <c r="C88" s="790"/>
      <c r="D88" s="790"/>
      <c r="E88" s="790"/>
      <c r="F88" s="790"/>
      <c r="G88" s="791"/>
    </row>
    <row r="89" spans="1:7" ht="14.25" customHeight="1">
      <c r="A89" s="48"/>
      <c r="B89" s="16"/>
      <c r="C89" s="16"/>
      <c r="D89" s="16"/>
      <c r="E89" s="16"/>
      <c r="F89" s="16"/>
      <c r="G89" s="49"/>
    </row>
    <row r="90" spans="1:7" ht="15.75" customHeight="1">
      <c r="A90" s="792" t="s">
        <v>263</v>
      </c>
      <c r="B90" s="793"/>
      <c r="C90" s="793"/>
      <c r="D90" s="793"/>
      <c r="E90" s="793"/>
      <c r="F90" s="793"/>
      <c r="G90" s="794"/>
    </row>
    <row r="91" spans="1:7" ht="12.75" customHeight="1">
      <c r="A91" s="48"/>
      <c r="B91" s="16"/>
      <c r="C91" s="16"/>
      <c r="D91" s="16"/>
      <c r="E91" s="16"/>
      <c r="F91" s="16"/>
      <c r="G91" s="49"/>
    </row>
    <row r="92" spans="1:7" ht="14.25">
      <c r="A92" s="50" t="s">
        <v>73</v>
      </c>
      <c r="B92" s="51"/>
      <c r="C92" s="51"/>
      <c r="D92" s="51"/>
      <c r="E92" s="51"/>
      <c r="F92" s="51"/>
      <c r="G92" s="52"/>
    </row>
    <row r="93" spans="1:7" ht="14.25">
      <c r="A93" s="48"/>
      <c r="B93" s="16"/>
      <c r="C93" s="16"/>
      <c r="D93" s="16"/>
      <c r="E93" s="16"/>
      <c r="F93" s="16"/>
      <c r="G93" s="49"/>
    </row>
    <row r="94" spans="1:7" ht="18.75" customHeight="1">
      <c r="A94" s="50" t="s">
        <v>74</v>
      </c>
      <c r="B94" s="51"/>
      <c r="C94" s="51"/>
      <c r="D94" s="51"/>
      <c r="E94" s="51"/>
      <c r="F94" s="51"/>
      <c r="G94" s="52"/>
    </row>
    <row r="95" spans="1:7" ht="33.75" customHeight="1">
      <c r="A95" s="795" t="s">
        <v>337</v>
      </c>
      <c r="B95" s="796"/>
      <c r="C95" s="796"/>
      <c r="D95" s="796"/>
      <c r="E95" s="796"/>
      <c r="F95" s="796"/>
      <c r="G95" s="797"/>
    </row>
    <row r="96" spans="1:7" ht="10.5" customHeight="1">
      <c r="A96" s="48"/>
      <c r="B96" s="16"/>
      <c r="C96" s="16"/>
      <c r="D96" s="16"/>
      <c r="E96" s="16"/>
      <c r="F96" s="16"/>
      <c r="G96" s="49"/>
    </row>
    <row r="97" spans="1:9" ht="14.25">
      <c r="A97" s="50" t="s">
        <v>75</v>
      </c>
      <c r="B97" s="51"/>
      <c r="C97" s="51"/>
      <c r="D97" s="16"/>
      <c r="E97" s="16"/>
      <c r="F97" s="16"/>
      <c r="G97" s="49"/>
      <c r="I97" s="224"/>
    </row>
    <row r="98" spans="1:7" ht="30" customHeight="1" thickBot="1">
      <c r="A98" s="48"/>
      <c r="B98" s="16"/>
      <c r="C98" s="16"/>
      <c r="D98" s="16"/>
      <c r="E98" s="16"/>
      <c r="F98" s="16"/>
      <c r="G98" s="49"/>
    </row>
    <row r="99" spans="1:7" ht="19.5" customHeight="1">
      <c r="A99" s="48"/>
      <c r="B99" s="798" t="s">
        <v>76</v>
      </c>
      <c r="C99" s="800" t="s">
        <v>77</v>
      </c>
      <c r="D99" s="800"/>
      <c r="E99" s="800"/>
      <c r="F99" s="800"/>
      <c r="G99" s="801" t="s">
        <v>78</v>
      </c>
    </row>
    <row r="100" spans="1:7" ht="45.75" customHeight="1">
      <c r="A100" s="48"/>
      <c r="B100" s="799"/>
      <c r="C100" s="46" t="s">
        <v>96</v>
      </c>
      <c r="D100" s="46" t="s">
        <v>97</v>
      </c>
      <c r="E100" s="47" t="s">
        <v>98</v>
      </c>
      <c r="F100" s="46" t="s">
        <v>99</v>
      </c>
      <c r="G100" s="802"/>
    </row>
    <row r="101" spans="1:7" ht="27" customHeight="1">
      <c r="A101" s="48"/>
      <c r="B101" s="232" t="s">
        <v>413</v>
      </c>
      <c r="C101" s="40">
        <v>0</v>
      </c>
      <c r="D101" s="40">
        <v>0</v>
      </c>
      <c r="E101" s="40">
        <v>50000</v>
      </c>
      <c r="F101" s="40">
        <v>0</v>
      </c>
      <c r="G101" s="53">
        <f>SUM(C101:F101)</f>
        <v>50000</v>
      </c>
    </row>
    <row r="102" spans="1:7" ht="33.75" customHeight="1" thickBot="1">
      <c r="A102" s="54"/>
      <c r="B102" s="233" t="s">
        <v>476</v>
      </c>
      <c r="C102" s="191">
        <v>50000</v>
      </c>
      <c r="D102" s="191">
        <v>0</v>
      </c>
      <c r="E102" s="191">
        <v>50000</v>
      </c>
      <c r="F102" s="191">
        <v>0</v>
      </c>
      <c r="G102" s="192">
        <f>SUM(C102:F102)</f>
        <v>100000</v>
      </c>
    </row>
    <row r="103" spans="1:7" ht="29.25" customHeight="1" thickBot="1">
      <c r="A103" s="140"/>
      <c r="B103" s="146"/>
      <c r="C103" s="56"/>
      <c r="D103" s="56"/>
      <c r="E103" s="56"/>
      <c r="F103" s="56"/>
      <c r="G103" s="141"/>
    </row>
    <row r="104" spans="1:7" ht="14.25">
      <c r="A104" s="789" t="s">
        <v>449</v>
      </c>
      <c r="B104" s="790"/>
      <c r="C104" s="790"/>
      <c r="D104" s="790"/>
      <c r="E104" s="790"/>
      <c r="F104" s="790"/>
      <c r="G104" s="791"/>
    </row>
    <row r="105" spans="1:7" ht="3.75" customHeight="1">
      <c r="A105" s="48"/>
      <c r="B105" s="16"/>
      <c r="C105" s="16"/>
      <c r="D105" s="16"/>
      <c r="E105" s="16"/>
      <c r="F105" s="16"/>
      <c r="G105" s="49"/>
    </row>
    <row r="106" spans="1:7" ht="18.75" customHeight="1">
      <c r="A106" s="792" t="s">
        <v>263</v>
      </c>
      <c r="B106" s="793"/>
      <c r="C106" s="793"/>
      <c r="D106" s="793"/>
      <c r="E106" s="793"/>
      <c r="F106" s="793"/>
      <c r="G106" s="794"/>
    </row>
    <row r="107" spans="1:7" ht="18" customHeight="1">
      <c r="A107" s="48"/>
      <c r="B107" s="16"/>
      <c r="C107" s="16"/>
      <c r="D107" s="16"/>
      <c r="E107" s="16"/>
      <c r="F107" s="16"/>
      <c r="G107" s="49"/>
    </row>
    <row r="108" spans="1:7" ht="14.25">
      <c r="A108" s="50" t="s">
        <v>73</v>
      </c>
      <c r="B108" s="51"/>
      <c r="C108" s="51"/>
      <c r="D108" s="51"/>
      <c r="E108" s="51"/>
      <c r="F108" s="51"/>
      <c r="G108" s="52"/>
    </row>
    <row r="109" spans="1:7" ht="18.75" customHeight="1">
      <c r="A109" s="48"/>
      <c r="B109" s="16"/>
      <c r="C109" s="16"/>
      <c r="D109" s="16"/>
      <c r="E109" s="16"/>
      <c r="F109" s="16"/>
      <c r="G109" s="49"/>
    </row>
    <row r="110" spans="1:7" ht="14.25">
      <c r="A110" s="50" t="s">
        <v>74</v>
      </c>
      <c r="B110" s="51"/>
      <c r="C110" s="51"/>
      <c r="D110" s="51"/>
      <c r="E110" s="51"/>
      <c r="F110" s="51"/>
      <c r="G110" s="52"/>
    </row>
    <row r="111" spans="1:7" ht="28.5" customHeight="1">
      <c r="A111" s="795" t="s">
        <v>337</v>
      </c>
      <c r="B111" s="796"/>
      <c r="C111" s="796"/>
      <c r="D111" s="796"/>
      <c r="E111" s="796"/>
      <c r="F111" s="796"/>
      <c r="G111" s="797"/>
    </row>
    <row r="112" spans="1:7" ht="18" customHeight="1">
      <c r="A112" s="48"/>
      <c r="B112" s="16"/>
      <c r="C112" s="16"/>
      <c r="D112" s="16"/>
      <c r="E112" s="16"/>
      <c r="F112" s="16"/>
      <c r="G112" s="49"/>
    </row>
    <row r="113" spans="1:7" ht="28.5" customHeight="1">
      <c r="A113" s="50" t="s">
        <v>75</v>
      </c>
      <c r="B113" s="51"/>
      <c r="C113" s="51"/>
      <c r="D113" s="16"/>
      <c r="E113" s="16"/>
      <c r="F113" s="16"/>
      <c r="G113" s="49"/>
    </row>
    <row r="114" spans="1:7" ht="13.5" customHeight="1" thickBot="1">
      <c r="A114" s="48"/>
      <c r="B114" s="16"/>
      <c r="C114" s="16"/>
      <c r="D114" s="16"/>
      <c r="E114" s="16"/>
      <c r="F114" s="16"/>
      <c r="G114" s="49"/>
    </row>
    <row r="115" spans="1:7" ht="21.75" customHeight="1">
      <c r="A115" s="48"/>
      <c r="B115" s="798" t="s">
        <v>76</v>
      </c>
      <c r="C115" s="800" t="s">
        <v>77</v>
      </c>
      <c r="D115" s="800"/>
      <c r="E115" s="800"/>
      <c r="F115" s="800"/>
      <c r="G115" s="801" t="s">
        <v>78</v>
      </c>
    </row>
    <row r="116" spans="1:7" ht="48.75" customHeight="1">
      <c r="A116" s="48"/>
      <c r="B116" s="799"/>
      <c r="C116" s="46" t="s">
        <v>96</v>
      </c>
      <c r="D116" s="46" t="s">
        <v>97</v>
      </c>
      <c r="E116" s="47" t="s">
        <v>98</v>
      </c>
      <c r="F116" s="46" t="s">
        <v>99</v>
      </c>
      <c r="G116" s="802"/>
    </row>
    <row r="117" spans="1:7" ht="27.75" customHeight="1">
      <c r="A117" s="48"/>
      <c r="B117" s="232" t="s">
        <v>413</v>
      </c>
      <c r="C117" s="40">
        <v>65000</v>
      </c>
      <c r="D117" s="40">
        <v>15000</v>
      </c>
      <c r="E117" s="40">
        <v>10000</v>
      </c>
      <c r="F117" s="40">
        <v>0</v>
      </c>
      <c r="G117" s="53">
        <f>SUM(C117:F117)</f>
        <v>90000</v>
      </c>
    </row>
    <row r="118" spans="1:7" ht="30" customHeight="1" thickBot="1">
      <c r="A118" s="54"/>
      <c r="B118" s="233" t="s">
        <v>476</v>
      </c>
      <c r="C118" s="191">
        <v>55000</v>
      </c>
      <c r="D118" s="191">
        <v>0</v>
      </c>
      <c r="E118" s="191">
        <v>0</v>
      </c>
      <c r="F118" s="191">
        <v>0</v>
      </c>
      <c r="G118" s="192">
        <f>SUM(C118:F118)</f>
        <v>55000</v>
      </c>
    </row>
    <row r="119" spans="1:7" ht="14.25">
      <c r="A119" s="16"/>
      <c r="B119" s="139"/>
      <c r="C119" s="42"/>
      <c r="D119" s="42"/>
      <c r="E119" s="42"/>
      <c r="F119" s="42"/>
      <c r="G119" s="43"/>
    </row>
    <row r="120" spans="1:7" s="242" customFormat="1" ht="14.25">
      <c r="A120" s="16"/>
      <c r="B120" s="139"/>
      <c r="C120" s="42"/>
      <c r="D120" s="42"/>
      <c r="E120" s="42"/>
      <c r="F120" s="42"/>
      <c r="G120" s="43"/>
    </row>
    <row r="121" spans="1:7" s="242" customFormat="1" ht="14.25">
      <c r="A121" s="16"/>
      <c r="B121" s="139"/>
      <c r="C121" s="42"/>
      <c r="D121" s="42"/>
      <c r="E121" s="42"/>
      <c r="F121" s="42"/>
      <c r="G121" s="43"/>
    </row>
    <row r="122" spans="1:7" s="242" customFormat="1" ht="14.25">
      <c r="A122" s="16"/>
      <c r="B122" s="139"/>
      <c r="C122" s="42"/>
      <c r="D122" s="42"/>
      <c r="E122" s="42"/>
      <c r="F122" s="42"/>
      <c r="G122" s="43"/>
    </row>
    <row r="123" spans="1:7" ht="24.75" customHeight="1" thickBot="1">
      <c r="A123" s="16"/>
      <c r="B123" s="139"/>
      <c r="C123" s="42"/>
      <c r="D123" s="42"/>
      <c r="E123" s="42"/>
      <c r="F123" s="42"/>
      <c r="G123" s="43"/>
    </row>
    <row r="124" spans="1:7" ht="21" customHeight="1">
      <c r="A124" s="789" t="s">
        <v>394</v>
      </c>
      <c r="B124" s="790"/>
      <c r="C124" s="790"/>
      <c r="D124" s="790"/>
      <c r="E124" s="790"/>
      <c r="F124" s="790"/>
      <c r="G124" s="791"/>
    </row>
    <row r="125" spans="1:7" ht="14.25">
      <c r="A125" s="48"/>
      <c r="B125" s="16"/>
      <c r="C125" s="16"/>
      <c r="D125" s="16"/>
      <c r="E125" s="16"/>
      <c r="F125" s="16"/>
      <c r="G125" s="49"/>
    </row>
    <row r="126" spans="1:7" ht="26.25" customHeight="1">
      <c r="A126" s="792" t="s">
        <v>263</v>
      </c>
      <c r="B126" s="793"/>
      <c r="C126" s="793"/>
      <c r="D126" s="793"/>
      <c r="E126" s="793"/>
      <c r="F126" s="793"/>
      <c r="G126" s="794"/>
    </row>
    <row r="127" spans="1:7" ht="14.25">
      <c r="A127" s="48"/>
      <c r="B127" s="16"/>
      <c r="C127" s="16"/>
      <c r="D127" s="16"/>
      <c r="E127" s="16"/>
      <c r="F127" s="16"/>
      <c r="G127" s="49"/>
    </row>
    <row r="128" spans="1:7" ht="14.25">
      <c r="A128" s="50" t="s">
        <v>73</v>
      </c>
      <c r="B128" s="51"/>
      <c r="C128" s="51"/>
      <c r="D128" s="51"/>
      <c r="E128" s="51"/>
      <c r="F128" s="51"/>
      <c r="G128" s="52"/>
    </row>
    <row r="129" spans="1:7" ht="14.25">
      <c r="A129" s="48"/>
      <c r="B129" s="16"/>
      <c r="C129" s="16"/>
      <c r="D129" s="16"/>
      <c r="E129" s="16"/>
      <c r="F129" s="16"/>
      <c r="G129" s="49"/>
    </row>
    <row r="130" spans="1:7" ht="14.25">
      <c r="A130" s="50" t="s">
        <v>74</v>
      </c>
      <c r="B130" s="51"/>
      <c r="C130" s="51"/>
      <c r="D130" s="51"/>
      <c r="E130" s="51"/>
      <c r="F130" s="51"/>
      <c r="G130" s="52"/>
    </row>
    <row r="131" spans="1:7" ht="31.5" customHeight="1">
      <c r="A131" s="795" t="s">
        <v>302</v>
      </c>
      <c r="B131" s="796"/>
      <c r="C131" s="796"/>
      <c r="D131" s="796"/>
      <c r="E131" s="796"/>
      <c r="F131" s="796"/>
      <c r="G131" s="797"/>
    </row>
    <row r="132" spans="1:7" ht="9" customHeight="1">
      <c r="A132" s="48"/>
      <c r="B132" s="16"/>
      <c r="C132" s="16"/>
      <c r="D132" s="16"/>
      <c r="E132" s="16"/>
      <c r="F132" s="16"/>
      <c r="G132" s="49"/>
    </row>
    <row r="133" spans="1:7" ht="14.25">
      <c r="A133" s="50" t="s">
        <v>75</v>
      </c>
      <c r="B133" s="51"/>
      <c r="C133" s="51"/>
      <c r="D133" s="16"/>
      <c r="E133" s="16"/>
      <c r="F133" s="16"/>
      <c r="G133" s="49"/>
    </row>
    <row r="134" spans="1:7" ht="28.5" customHeight="1" thickBot="1">
      <c r="A134" s="48"/>
      <c r="B134" s="16"/>
      <c r="C134" s="16"/>
      <c r="D134" s="16"/>
      <c r="E134" s="16"/>
      <c r="F134" s="16"/>
      <c r="G134" s="49"/>
    </row>
    <row r="135" spans="1:7" ht="21.75" customHeight="1">
      <c r="A135" s="48"/>
      <c r="B135" s="798" t="s">
        <v>76</v>
      </c>
      <c r="C135" s="800" t="s">
        <v>77</v>
      </c>
      <c r="D135" s="800"/>
      <c r="E135" s="800"/>
      <c r="F135" s="800"/>
      <c r="G135" s="801" t="s">
        <v>78</v>
      </c>
    </row>
    <row r="136" spans="1:7" ht="45" customHeight="1">
      <c r="A136" s="48"/>
      <c r="B136" s="799"/>
      <c r="C136" s="46" t="s">
        <v>96</v>
      </c>
      <c r="D136" s="46" t="s">
        <v>97</v>
      </c>
      <c r="E136" s="47" t="s">
        <v>98</v>
      </c>
      <c r="F136" s="46" t="s">
        <v>99</v>
      </c>
      <c r="G136" s="802"/>
    </row>
    <row r="137" spans="1:7" ht="25.5" customHeight="1">
      <c r="A137" s="48"/>
      <c r="B137" s="232" t="s">
        <v>413</v>
      </c>
      <c r="C137" s="40">
        <v>19500</v>
      </c>
      <c r="D137" s="40">
        <v>0</v>
      </c>
      <c r="E137" s="40">
        <v>0</v>
      </c>
      <c r="F137" s="40">
        <v>0</v>
      </c>
      <c r="G137" s="53">
        <f>SUM(C137:F137)</f>
        <v>19500</v>
      </c>
    </row>
    <row r="138" spans="1:7" ht="31.5" customHeight="1" thickBot="1">
      <c r="A138" s="54"/>
      <c r="B138" s="233" t="s">
        <v>476</v>
      </c>
      <c r="C138" s="191">
        <v>15000</v>
      </c>
      <c r="D138" s="191">
        <v>0</v>
      </c>
      <c r="E138" s="191">
        <v>0</v>
      </c>
      <c r="F138" s="191">
        <v>0</v>
      </c>
      <c r="G138" s="192">
        <f>SUM(C138:F138)</f>
        <v>15000</v>
      </c>
    </row>
    <row r="139" spans="1:7" ht="14.25">
      <c r="A139" s="16"/>
      <c r="B139" s="139"/>
      <c r="C139" s="42"/>
      <c r="D139" s="42"/>
      <c r="E139" s="42"/>
      <c r="F139" s="42"/>
      <c r="G139" s="43"/>
    </row>
    <row r="140" spans="1:7" ht="30.75" customHeight="1" thickBot="1">
      <c r="A140" s="140"/>
      <c r="B140" s="58"/>
      <c r="C140" s="56"/>
      <c r="D140" s="56"/>
      <c r="E140" s="56"/>
      <c r="F140" s="56"/>
      <c r="G140" s="141"/>
    </row>
    <row r="141" spans="1:7" ht="14.25">
      <c r="A141" s="815" t="s">
        <v>395</v>
      </c>
      <c r="B141" s="816"/>
      <c r="C141" s="816"/>
      <c r="D141" s="816"/>
      <c r="E141" s="816"/>
      <c r="F141" s="816"/>
      <c r="G141" s="817"/>
    </row>
    <row r="142" spans="1:7" ht="11.25" customHeight="1">
      <c r="A142" s="48"/>
      <c r="B142" s="16"/>
      <c r="C142" s="16"/>
      <c r="D142" s="16"/>
      <c r="E142" s="16"/>
      <c r="F142" s="16"/>
      <c r="G142" s="49"/>
    </row>
    <row r="143" spans="1:7" ht="14.25">
      <c r="A143" s="792" t="s">
        <v>80</v>
      </c>
      <c r="B143" s="793"/>
      <c r="C143" s="793"/>
      <c r="D143" s="793"/>
      <c r="E143" s="793"/>
      <c r="F143" s="793"/>
      <c r="G143" s="794"/>
    </row>
    <row r="144" spans="1:7" ht="14.25">
      <c r="A144" s="48"/>
      <c r="B144" s="16"/>
      <c r="C144" s="16"/>
      <c r="D144" s="16"/>
      <c r="E144" s="16"/>
      <c r="F144" s="16"/>
      <c r="G144" s="49"/>
    </row>
    <row r="145" spans="1:7" ht="31.5" customHeight="1">
      <c r="A145" s="50" t="s">
        <v>73</v>
      </c>
      <c r="B145" s="51"/>
      <c r="C145" s="51"/>
      <c r="D145" s="51"/>
      <c r="E145" s="51"/>
      <c r="F145" s="51"/>
      <c r="G145" s="52"/>
    </row>
    <row r="146" spans="1:7" ht="14.25">
      <c r="A146" s="48"/>
      <c r="B146" s="16"/>
      <c r="C146" s="16"/>
      <c r="D146" s="16"/>
      <c r="E146" s="16"/>
      <c r="F146" s="16"/>
      <c r="G146" s="49"/>
    </row>
    <row r="147" spans="1:7" ht="14.25">
      <c r="A147" s="50" t="s">
        <v>262</v>
      </c>
      <c r="B147" s="51"/>
      <c r="C147" s="51"/>
      <c r="D147" s="51"/>
      <c r="E147" s="51"/>
      <c r="F147" s="51"/>
      <c r="G147" s="52"/>
    </row>
    <row r="148" spans="1:7" ht="28.5" customHeight="1">
      <c r="A148" s="795" t="s">
        <v>303</v>
      </c>
      <c r="B148" s="796"/>
      <c r="C148" s="796"/>
      <c r="D148" s="796"/>
      <c r="E148" s="796"/>
      <c r="F148" s="796"/>
      <c r="G148" s="797"/>
    </row>
    <row r="149" spans="1:7" ht="14.25">
      <c r="A149" s="48"/>
      <c r="B149" s="16"/>
      <c r="C149" s="16"/>
      <c r="D149" s="16"/>
      <c r="E149" s="16"/>
      <c r="F149" s="16"/>
      <c r="G149" s="49"/>
    </row>
    <row r="150" spans="1:7" ht="14.25">
      <c r="A150" s="50" t="s">
        <v>75</v>
      </c>
      <c r="B150" s="51"/>
      <c r="C150" s="51"/>
      <c r="D150" s="16"/>
      <c r="E150" s="16"/>
      <c r="F150" s="16"/>
      <c r="G150" s="49"/>
    </row>
    <row r="151" spans="1:7" ht="15" thickBot="1">
      <c r="A151" s="50"/>
      <c r="B151" s="51"/>
      <c r="C151" s="51"/>
      <c r="D151" s="16"/>
      <c r="E151" s="16"/>
      <c r="F151" s="16"/>
      <c r="G151" s="49"/>
    </row>
    <row r="152" spans="1:7" ht="19.5" customHeight="1">
      <c r="A152" s="48"/>
      <c r="B152" s="798" t="s">
        <v>76</v>
      </c>
      <c r="C152" s="800" t="s">
        <v>77</v>
      </c>
      <c r="D152" s="800"/>
      <c r="E152" s="800"/>
      <c r="F152" s="800"/>
      <c r="G152" s="801" t="s">
        <v>78</v>
      </c>
    </row>
    <row r="153" spans="1:7" ht="51" customHeight="1">
      <c r="A153" s="48"/>
      <c r="B153" s="799"/>
      <c r="C153" s="46" t="s">
        <v>96</v>
      </c>
      <c r="D153" s="46" t="s">
        <v>97</v>
      </c>
      <c r="E153" s="47" t="s">
        <v>98</v>
      </c>
      <c r="F153" s="46" t="s">
        <v>99</v>
      </c>
      <c r="G153" s="802"/>
    </row>
    <row r="154" spans="1:7" ht="27" customHeight="1">
      <c r="A154" s="50"/>
      <c r="B154" s="232" t="s">
        <v>413</v>
      </c>
      <c r="C154" s="40">
        <v>67930</v>
      </c>
      <c r="D154" s="40">
        <v>32070</v>
      </c>
      <c r="E154" s="45">
        <v>0</v>
      </c>
      <c r="F154" s="40">
        <v>0</v>
      </c>
      <c r="G154" s="53">
        <f>SUM(C154:F154)</f>
        <v>100000</v>
      </c>
    </row>
    <row r="155" spans="1:7" ht="32.25" customHeight="1" thickBot="1">
      <c r="A155" s="48"/>
      <c r="B155" s="233" t="s">
        <v>476</v>
      </c>
      <c r="C155" s="191">
        <v>52930</v>
      </c>
      <c r="D155" s="191">
        <v>32070</v>
      </c>
      <c r="E155" s="514">
        <v>0</v>
      </c>
      <c r="F155" s="191">
        <v>0</v>
      </c>
      <c r="G155" s="192">
        <f>SUM(C155:F155)</f>
        <v>85000</v>
      </c>
    </row>
    <row r="156" spans="1:7" ht="15" thickBot="1">
      <c r="A156" s="54"/>
      <c r="B156" s="55"/>
      <c r="C156" s="56"/>
      <c r="D156" s="56"/>
      <c r="E156" s="60"/>
      <c r="F156" s="56"/>
      <c r="G156" s="57"/>
    </row>
    <row r="157" spans="1:7" ht="17.25" customHeight="1">
      <c r="A157" s="16"/>
      <c r="B157" s="41"/>
      <c r="C157" s="42"/>
      <c r="D157" s="42"/>
      <c r="E157" s="59"/>
      <c r="F157" s="42"/>
      <c r="G157" s="43"/>
    </row>
    <row r="158" spans="1:7" ht="27.75" customHeight="1" thickBot="1">
      <c r="A158" s="16"/>
      <c r="B158" s="41"/>
      <c r="C158" s="42"/>
      <c r="D158" s="42"/>
      <c r="E158" s="59"/>
      <c r="F158" s="42"/>
      <c r="G158" s="43"/>
    </row>
    <row r="159" spans="1:7" ht="27.75" customHeight="1">
      <c r="A159" s="824" t="s">
        <v>396</v>
      </c>
      <c r="B159" s="825"/>
      <c r="C159" s="825"/>
      <c r="D159" s="825"/>
      <c r="E159" s="825"/>
      <c r="F159" s="825"/>
      <c r="G159" s="826"/>
    </row>
    <row r="160" spans="1:7" ht="14.25">
      <c r="A160" s="48"/>
      <c r="B160" s="16"/>
      <c r="C160" s="16"/>
      <c r="D160" s="16"/>
      <c r="E160" s="16"/>
      <c r="F160" s="16"/>
      <c r="G160" s="49"/>
    </row>
    <row r="161" spans="1:7" ht="15" customHeight="1">
      <c r="A161" s="50" t="s">
        <v>79</v>
      </c>
      <c r="B161" s="51"/>
      <c r="C161" s="51"/>
      <c r="D161" s="51"/>
      <c r="E161" s="51"/>
      <c r="F161" s="51"/>
      <c r="G161" s="52"/>
    </row>
    <row r="162" spans="1:11" ht="14.25">
      <c r="A162" s="48"/>
      <c r="B162" s="16"/>
      <c r="C162" s="16"/>
      <c r="D162" s="16"/>
      <c r="E162" s="16"/>
      <c r="F162" s="16"/>
      <c r="G162" s="49"/>
      <c r="K162" s="171"/>
    </row>
    <row r="163" spans="1:7" ht="14.25">
      <c r="A163" s="50" t="s">
        <v>73</v>
      </c>
      <c r="B163" s="51"/>
      <c r="C163" s="51"/>
      <c r="D163" s="51"/>
      <c r="E163" s="51"/>
      <c r="F163" s="51"/>
      <c r="G163" s="52"/>
    </row>
    <row r="164" spans="1:14" ht="16.5" customHeight="1">
      <c r="A164" s="48"/>
      <c r="B164" s="16"/>
      <c r="C164" s="16"/>
      <c r="D164" s="16"/>
      <c r="E164" s="16"/>
      <c r="F164" s="16"/>
      <c r="G164" s="49"/>
      <c r="H164" s="803"/>
      <c r="I164" s="651"/>
      <c r="J164" s="651"/>
      <c r="K164" s="651"/>
      <c r="L164" s="651"/>
      <c r="M164" s="651"/>
      <c r="N164" s="651"/>
    </row>
    <row r="165" spans="1:7" ht="14.25">
      <c r="A165" s="50" t="s">
        <v>262</v>
      </c>
      <c r="B165" s="51"/>
      <c r="C165" s="51"/>
      <c r="D165" s="51"/>
      <c r="E165" s="51"/>
      <c r="F165" s="51"/>
      <c r="G165" s="52"/>
    </row>
    <row r="166" spans="1:7" ht="14.25">
      <c r="A166" s="48"/>
      <c r="B166" s="16"/>
      <c r="C166" s="16"/>
      <c r="D166" s="16"/>
      <c r="E166" s="16"/>
      <c r="F166" s="16"/>
      <c r="G166" s="49"/>
    </row>
    <row r="167" spans="1:7" ht="34.5" customHeight="1">
      <c r="A167" s="795" t="s">
        <v>81</v>
      </c>
      <c r="B167" s="796"/>
      <c r="C167" s="796"/>
      <c r="D167" s="796"/>
      <c r="E167" s="796"/>
      <c r="F167" s="796"/>
      <c r="G167" s="797"/>
    </row>
    <row r="168" spans="1:7" ht="14.25">
      <c r="A168" s="48"/>
      <c r="B168" s="16"/>
      <c r="C168" s="16"/>
      <c r="D168" s="16"/>
      <c r="E168" s="16"/>
      <c r="F168" s="16"/>
      <c r="G168" s="49"/>
    </row>
    <row r="169" spans="1:7" ht="14.25">
      <c r="A169" s="50" t="s">
        <v>75</v>
      </c>
      <c r="B169" s="51"/>
      <c r="C169" s="51"/>
      <c r="D169" s="16"/>
      <c r="E169" s="16"/>
      <c r="F169" s="16"/>
      <c r="G169" s="49"/>
    </row>
    <row r="170" spans="1:7" ht="15" thickBot="1">
      <c r="A170" s="50"/>
      <c r="B170" s="51"/>
      <c r="C170" s="51"/>
      <c r="D170" s="16"/>
      <c r="E170" s="16"/>
      <c r="F170" s="16"/>
      <c r="G170" s="49"/>
    </row>
    <row r="171" spans="1:7" ht="14.25">
      <c r="A171" s="48"/>
      <c r="B171" s="798" t="s">
        <v>76</v>
      </c>
      <c r="C171" s="800" t="s">
        <v>77</v>
      </c>
      <c r="D171" s="800"/>
      <c r="E171" s="800"/>
      <c r="F171" s="800"/>
      <c r="G171" s="801" t="s">
        <v>78</v>
      </c>
    </row>
    <row r="172" spans="1:7" ht="36">
      <c r="A172" s="48"/>
      <c r="B172" s="799"/>
      <c r="C172" s="46" t="s">
        <v>96</v>
      </c>
      <c r="D172" s="46" t="s">
        <v>97</v>
      </c>
      <c r="E172" s="47" t="s">
        <v>98</v>
      </c>
      <c r="F172" s="46" t="s">
        <v>99</v>
      </c>
      <c r="G172" s="802"/>
    </row>
    <row r="173" spans="1:17" ht="29.25" customHeight="1">
      <c r="A173" s="50"/>
      <c r="B173" s="232" t="s">
        <v>413</v>
      </c>
      <c r="C173" s="40">
        <v>314610</v>
      </c>
      <c r="D173" s="40">
        <v>55390</v>
      </c>
      <c r="E173" s="40">
        <v>0</v>
      </c>
      <c r="F173" s="40">
        <v>0</v>
      </c>
      <c r="G173" s="53">
        <f>SUM(C173:F173)</f>
        <v>370000</v>
      </c>
      <c r="H173" s="666"/>
      <c r="I173" s="674"/>
      <c r="J173" s="674"/>
      <c r="K173" s="674"/>
      <c r="L173" s="674"/>
      <c r="M173" s="674"/>
      <c r="N173" s="674"/>
      <c r="O173" s="674"/>
      <c r="P173" s="674"/>
      <c r="Q173" s="674"/>
    </row>
    <row r="174" spans="1:7" ht="30" customHeight="1" thickBot="1">
      <c r="A174" s="48"/>
      <c r="B174" s="233" t="s">
        <v>476</v>
      </c>
      <c r="C174" s="191">
        <v>221180</v>
      </c>
      <c r="D174" s="191">
        <v>48820</v>
      </c>
      <c r="E174" s="191">
        <v>0</v>
      </c>
      <c r="F174" s="191">
        <v>0</v>
      </c>
      <c r="G174" s="192">
        <f>SUM(C174:F174)</f>
        <v>270000</v>
      </c>
    </row>
    <row r="175" spans="1:7" ht="15.75" customHeight="1" thickBot="1">
      <c r="A175" s="54"/>
      <c r="B175" s="58"/>
      <c r="C175" s="56"/>
      <c r="D175" s="56"/>
      <c r="E175" s="56"/>
      <c r="F175" s="56"/>
      <c r="G175" s="57"/>
    </row>
    <row r="176" spans="1:7" ht="30" customHeight="1" thickBot="1">
      <c r="A176" s="140"/>
      <c r="B176" s="58"/>
      <c r="C176" s="56"/>
      <c r="D176" s="56"/>
      <c r="E176" s="56"/>
      <c r="F176" s="56"/>
      <c r="G176" s="141"/>
    </row>
    <row r="177" spans="1:7" ht="29.25" customHeight="1">
      <c r="A177" s="824" t="s">
        <v>450</v>
      </c>
      <c r="B177" s="825"/>
      <c r="C177" s="825"/>
      <c r="D177" s="825"/>
      <c r="E177" s="825"/>
      <c r="F177" s="825"/>
      <c r="G177" s="826"/>
    </row>
    <row r="178" spans="1:7" ht="15" customHeight="1">
      <c r="A178" s="48"/>
      <c r="B178" s="16"/>
      <c r="C178" s="16"/>
      <c r="D178" s="16"/>
      <c r="E178" s="16"/>
      <c r="F178" s="16"/>
      <c r="G178" s="49"/>
    </row>
    <row r="179" spans="1:7" ht="14.25">
      <c r="A179" s="792" t="s">
        <v>80</v>
      </c>
      <c r="B179" s="793"/>
      <c r="C179" s="793"/>
      <c r="D179" s="793"/>
      <c r="E179" s="793"/>
      <c r="F179" s="793"/>
      <c r="G179" s="794"/>
    </row>
    <row r="180" spans="1:7" ht="17.25" customHeight="1">
      <c r="A180" s="48"/>
      <c r="B180" s="16"/>
      <c r="C180" s="16"/>
      <c r="D180" s="16"/>
      <c r="E180" s="16"/>
      <c r="F180" s="16"/>
      <c r="G180" s="49"/>
    </row>
    <row r="181" spans="1:7" ht="14.25">
      <c r="A181" s="50" t="s">
        <v>403</v>
      </c>
      <c r="B181" s="51"/>
      <c r="C181" s="51"/>
      <c r="D181" s="51"/>
      <c r="E181" s="51"/>
      <c r="F181" s="51"/>
      <c r="G181" s="52"/>
    </row>
    <row r="182" spans="1:7" ht="14.25">
      <c r="A182" s="50" t="s">
        <v>404</v>
      </c>
      <c r="B182" s="51"/>
      <c r="C182" s="51"/>
      <c r="D182" s="51"/>
      <c r="E182" s="51"/>
      <c r="F182" s="51"/>
      <c r="G182" s="52"/>
    </row>
    <row r="183" spans="1:7" ht="14.25">
      <c r="A183" s="48"/>
      <c r="B183" s="16"/>
      <c r="C183" s="16"/>
      <c r="D183" s="16"/>
      <c r="E183" s="16"/>
      <c r="F183" s="16"/>
      <c r="G183" s="49"/>
    </row>
    <row r="184" spans="1:7" ht="21.75" customHeight="1">
      <c r="A184" s="807" t="s">
        <v>82</v>
      </c>
      <c r="B184" s="808"/>
      <c r="C184" s="808"/>
      <c r="D184" s="808"/>
      <c r="E184" s="808"/>
      <c r="F184" s="808"/>
      <c r="G184" s="809"/>
    </row>
    <row r="185" spans="1:7" ht="12" customHeight="1">
      <c r="A185" s="807"/>
      <c r="B185" s="808"/>
      <c r="C185" s="808"/>
      <c r="D185" s="808"/>
      <c r="E185" s="808"/>
      <c r="F185" s="808"/>
      <c r="G185" s="809"/>
    </row>
    <row r="186" spans="1:7" ht="15" customHeight="1">
      <c r="A186" s="50" t="s">
        <v>75</v>
      </c>
      <c r="B186" s="51"/>
      <c r="C186" s="51"/>
      <c r="D186" s="16"/>
      <c r="E186" s="16"/>
      <c r="F186" s="16"/>
      <c r="G186" s="49"/>
    </row>
    <row r="187" spans="1:7" ht="15" thickBot="1">
      <c r="A187" s="48"/>
      <c r="B187" s="16"/>
      <c r="C187" s="16"/>
      <c r="D187" s="16"/>
      <c r="E187" s="16"/>
      <c r="F187" s="16"/>
      <c r="G187" s="49"/>
    </row>
    <row r="188" spans="1:7" ht="14.25">
      <c r="A188" s="48"/>
      <c r="B188" s="798" t="s">
        <v>76</v>
      </c>
      <c r="C188" s="800" t="s">
        <v>77</v>
      </c>
      <c r="D188" s="800"/>
      <c r="E188" s="800"/>
      <c r="F188" s="800"/>
      <c r="G188" s="801" t="s">
        <v>78</v>
      </c>
    </row>
    <row r="189" spans="1:7" ht="36">
      <c r="A189" s="48"/>
      <c r="B189" s="799"/>
      <c r="C189" s="46" t="s">
        <v>96</v>
      </c>
      <c r="D189" s="46" t="s">
        <v>97</v>
      </c>
      <c r="E189" s="47" t="s">
        <v>98</v>
      </c>
      <c r="F189" s="46" t="s">
        <v>338</v>
      </c>
      <c r="G189" s="802"/>
    </row>
    <row r="190" spans="1:7" ht="33" customHeight="1">
      <c r="A190" s="50"/>
      <c r="B190" s="232" t="s">
        <v>413</v>
      </c>
      <c r="C190" s="40">
        <v>0</v>
      </c>
      <c r="D190" s="40">
        <v>0</v>
      </c>
      <c r="E190" s="40">
        <v>0</v>
      </c>
      <c r="F190" s="40">
        <v>0</v>
      </c>
      <c r="G190" s="53">
        <f>SUM(C190:F190)</f>
        <v>0</v>
      </c>
    </row>
    <row r="191" spans="1:7" ht="30" customHeight="1" thickBot="1">
      <c r="A191" s="64"/>
      <c r="B191" s="233" t="s">
        <v>476</v>
      </c>
      <c r="C191" s="191">
        <v>0</v>
      </c>
      <c r="D191" s="191">
        <v>570000</v>
      </c>
      <c r="E191" s="191">
        <v>500000</v>
      </c>
      <c r="F191" s="191">
        <v>0</v>
      </c>
      <c r="G191" s="192">
        <f>SUM(C191:F191)</f>
        <v>1070000</v>
      </c>
    </row>
    <row r="192" spans="1:7" ht="15" thickBot="1">
      <c r="A192" s="65"/>
      <c r="B192" s="58"/>
      <c r="C192" s="56"/>
      <c r="D192" s="56"/>
      <c r="E192" s="56"/>
      <c r="F192" s="56"/>
      <c r="G192" s="57"/>
    </row>
    <row r="193" spans="1:17" s="242" customFormat="1" ht="14.25">
      <c r="A193" s="73"/>
      <c r="B193" s="44"/>
      <c r="C193" s="42"/>
      <c r="D193" s="42"/>
      <c r="E193" s="42"/>
      <c r="F193" s="42"/>
      <c r="G193" s="43"/>
      <c r="H193" s="674"/>
      <c r="I193" s="674"/>
      <c r="J193" s="674"/>
      <c r="K193" s="674"/>
      <c r="L193" s="674"/>
      <c r="M193" s="674"/>
      <c r="N193" s="674"/>
      <c r="O193" s="674"/>
      <c r="P193" s="674"/>
      <c r="Q193" s="674"/>
    </row>
    <row r="194" spans="1:17" s="242" customFormat="1" ht="14.25">
      <c r="A194" s="73"/>
      <c r="B194" s="44"/>
      <c r="C194" s="42"/>
      <c r="D194" s="42"/>
      <c r="E194" s="42"/>
      <c r="F194" s="42"/>
      <c r="G194" s="43"/>
      <c r="H194" s="674"/>
      <c r="I194" s="674"/>
      <c r="J194" s="674"/>
      <c r="K194" s="674"/>
      <c r="L194" s="674"/>
      <c r="M194" s="674"/>
      <c r="N194" s="674"/>
      <c r="O194" s="674"/>
      <c r="P194" s="674"/>
      <c r="Q194" s="674"/>
    </row>
    <row r="195" spans="1:17" ht="14.25">
      <c r="A195" s="73"/>
      <c r="B195" s="44"/>
      <c r="C195" s="42"/>
      <c r="D195" s="42"/>
      <c r="E195" s="42"/>
      <c r="F195" s="42"/>
      <c r="G195" s="43"/>
      <c r="H195" s="674"/>
      <c r="I195" s="674"/>
      <c r="J195" s="674"/>
      <c r="K195" s="674"/>
      <c r="L195" s="674"/>
      <c r="M195" s="674"/>
      <c r="N195" s="674"/>
      <c r="O195" s="674"/>
      <c r="P195" s="674"/>
      <c r="Q195" s="674"/>
    </row>
    <row r="196" spans="1:7" ht="15" thickBot="1">
      <c r="A196" s="140"/>
      <c r="B196" s="55"/>
      <c r="C196" s="56"/>
      <c r="D196" s="56"/>
      <c r="E196" s="56"/>
      <c r="F196" s="56"/>
      <c r="G196" s="141"/>
    </row>
    <row r="197" spans="1:7" ht="27" customHeight="1">
      <c r="A197" s="824" t="s">
        <v>451</v>
      </c>
      <c r="B197" s="825"/>
      <c r="C197" s="825"/>
      <c r="D197" s="825"/>
      <c r="E197" s="825"/>
      <c r="F197" s="825"/>
      <c r="G197" s="826"/>
    </row>
    <row r="198" spans="1:7" ht="14.25">
      <c r="A198" s="48"/>
      <c r="B198" s="16"/>
      <c r="C198" s="16"/>
      <c r="D198" s="16"/>
      <c r="E198" s="16"/>
      <c r="F198" s="16"/>
      <c r="G198" s="49"/>
    </row>
    <row r="199" spans="1:7" ht="14.25">
      <c r="A199" s="792" t="s">
        <v>83</v>
      </c>
      <c r="B199" s="793"/>
      <c r="C199" s="793"/>
      <c r="D199" s="793"/>
      <c r="E199" s="793"/>
      <c r="F199" s="793"/>
      <c r="G199" s="794"/>
    </row>
    <row r="200" spans="1:7" ht="14.25">
      <c r="A200" s="48"/>
      <c r="B200" s="16"/>
      <c r="C200" s="16"/>
      <c r="D200" s="16"/>
      <c r="E200" s="16"/>
      <c r="F200" s="16"/>
      <c r="G200" s="49"/>
    </row>
    <row r="201" spans="1:7" ht="14.25">
      <c r="A201" s="50" t="s">
        <v>84</v>
      </c>
      <c r="B201" s="51"/>
      <c r="C201" s="51"/>
      <c r="D201" s="51"/>
      <c r="E201" s="51"/>
      <c r="F201" s="51"/>
      <c r="G201" s="52"/>
    </row>
    <row r="202" spans="1:7" ht="14.25">
      <c r="A202" s="50" t="s">
        <v>262</v>
      </c>
      <c r="B202" s="51"/>
      <c r="C202" s="51"/>
      <c r="D202" s="51"/>
      <c r="E202" s="51"/>
      <c r="F202" s="51"/>
      <c r="G202" s="52"/>
    </row>
    <row r="203" spans="1:7" ht="14.25">
      <c r="A203" s="48"/>
      <c r="B203" s="16"/>
      <c r="C203" s="16"/>
      <c r="D203" s="16"/>
      <c r="E203" s="16"/>
      <c r="F203" s="16"/>
      <c r="G203" s="49"/>
    </row>
    <row r="204" spans="1:7" ht="18.75" customHeight="1">
      <c r="A204" s="807" t="s">
        <v>368</v>
      </c>
      <c r="B204" s="808"/>
      <c r="C204" s="808"/>
      <c r="D204" s="808"/>
      <c r="E204" s="808"/>
      <c r="F204" s="808"/>
      <c r="G204" s="809"/>
    </row>
    <row r="205" spans="1:7" ht="13.5" customHeight="1">
      <c r="A205" s="807"/>
      <c r="B205" s="808"/>
      <c r="C205" s="808"/>
      <c r="D205" s="808"/>
      <c r="E205" s="808"/>
      <c r="F205" s="808"/>
      <c r="G205" s="809"/>
    </row>
    <row r="206" spans="1:7" ht="24" customHeight="1">
      <c r="A206" s="61"/>
      <c r="B206" s="62"/>
      <c r="C206" s="62"/>
      <c r="D206" s="62"/>
      <c r="E206" s="62"/>
      <c r="F206" s="62"/>
      <c r="G206" s="63"/>
    </row>
    <row r="207" spans="1:7" ht="11.25" customHeight="1">
      <c r="A207" s="50" t="s">
        <v>75</v>
      </c>
      <c r="B207" s="51"/>
      <c r="C207" s="51"/>
      <c r="D207" s="16"/>
      <c r="E207" s="16"/>
      <c r="F207" s="16"/>
      <c r="G207" s="49"/>
    </row>
    <row r="208" spans="1:7" ht="28.5" customHeight="1" thickBot="1">
      <c r="A208" s="48"/>
      <c r="B208" s="16"/>
      <c r="C208" s="16"/>
      <c r="D208" s="16"/>
      <c r="E208" s="16"/>
      <c r="F208" s="16"/>
      <c r="G208" s="49"/>
    </row>
    <row r="209" spans="1:7" ht="14.25">
      <c r="A209" s="48"/>
      <c r="B209" s="798" t="s">
        <v>76</v>
      </c>
      <c r="C209" s="800" t="s">
        <v>77</v>
      </c>
      <c r="D209" s="800"/>
      <c r="E209" s="800"/>
      <c r="F209" s="800"/>
      <c r="G209" s="801" t="s">
        <v>78</v>
      </c>
    </row>
    <row r="210" spans="1:7" ht="49.5" customHeight="1">
      <c r="A210" s="48"/>
      <c r="B210" s="799"/>
      <c r="C210" s="46" t="s">
        <v>96</v>
      </c>
      <c r="D210" s="46" t="s">
        <v>97</v>
      </c>
      <c r="E210" s="47" t="s">
        <v>98</v>
      </c>
      <c r="F210" s="46" t="s">
        <v>99</v>
      </c>
      <c r="G210" s="802"/>
    </row>
    <row r="211" spans="1:17" ht="24.75" customHeight="1">
      <c r="A211" s="50"/>
      <c r="B211" s="232" t="s">
        <v>413</v>
      </c>
      <c r="C211" s="40">
        <v>106240</v>
      </c>
      <c r="D211" s="40">
        <v>76790</v>
      </c>
      <c r="E211" s="40">
        <v>0</v>
      </c>
      <c r="F211" s="40">
        <v>0</v>
      </c>
      <c r="G211" s="53">
        <f>SUM(C211:F211)</f>
        <v>183030</v>
      </c>
      <c r="H211" s="666"/>
      <c r="I211" s="674"/>
      <c r="J211" s="674"/>
      <c r="K211" s="674"/>
      <c r="L211" s="674"/>
      <c r="M211" s="674"/>
      <c r="N211" s="674"/>
      <c r="O211" s="674"/>
      <c r="P211" s="674"/>
      <c r="Q211" s="674"/>
    </row>
    <row r="212" spans="1:7" ht="30" customHeight="1" thickBot="1">
      <c r="A212" s="48"/>
      <c r="B212" s="233" t="s">
        <v>476</v>
      </c>
      <c r="C212" s="191">
        <v>68210</v>
      </c>
      <c r="D212" s="191">
        <v>76790</v>
      </c>
      <c r="E212" s="191">
        <v>20000</v>
      </c>
      <c r="F212" s="191">
        <v>0</v>
      </c>
      <c r="G212" s="192">
        <f>SUM(C212:F212)</f>
        <v>165000</v>
      </c>
    </row>
    <row r="213" spans="1:7" ht="10.5" customHeight="1" thickBot="1">
      <c r="A213" s="54"/>
      <c r="B213" s="58"/>
      <c r="C213" s="56"/>
      <c r="D213" s="56"/>
      <c r="E213" s="56"/>
      <c r="F213" s="56"/>
      <c r="G213" s="57"/>
    </row>
    <row r="214" spans="1:7" ht="15" customHeight="1">
      <c r="A214" s="16"/>
      <c r="B214" s="44"/>
      <c r="C214" s="42"/>
      <c r="D214" s="42"/>
      <c r="E214" s="42"/>
      <c r="F214" s="42"/>
      <c r="G214" s="43"/>
    </row>
    <row r="215" spans="1:7" ht="14.25">
      <c r="A215" s="16"/>
      <c r="B215" s="44"/>
      <c r="C215" s="42"/>
      <c r="D215" s="42"/>
      <c r="E215" s="42"/>
      <c r="F215" s="42"/>
      <c r="G215" s="43"/>
    </row>
    <row r="216" spans="1:7" ht="15" thickBot="1">
      <c r="A216" s="16"/>
      <c r="B216" s="44"/>
      <c r="C216" s="42"/>
      <c r="D216" s="42"/>
      <c r="E216" s="42"/>
      <c r="F216" s="42"/>
      <c r="G216" s="43"/>
    </row>
    <row r="217" spans="1:7" ht="14.25">
      <c r="A217" s="821" t="s">
        <v>452</v>
      </c>
      <c r="B217" s="822"/>
      <c r="C217" s="822"/>
      <c r="D217" s="822"/>
      <c r="E217" s="822"/>
      <c r="F217" s="822"/>
      <c r="G217" s="823"/>
    </row>
    <row r="218" spans="1:7" ht="12" customHeight="1">
      <c r="A218" s="48"/>
      <c r="B218" s="16"/>
      <c r="C218" s="16"/>
      <c r="D218" s="16"/>
      <c r="E218" s="16"/>
      <c r="F218" s="16"/>
      <c r="G218" s="49"/>
    </row>
    <row r="219" spans="1:18" ht="15" customHeight="1">
      <c r="A219" s="792" t="s">
        <v>85</v>
      </c>
      <c r="B219" s="793"/>
      <c r="C219" s="793"/>
      <c r="D219" s="793"/>
      <c r="E219" s="793"/>
      <c r="F219" s="793"/>
      <c r="G219" s="794"/>
      <c r="R219" s="242"/>
    </row>
    <row r="220" spans="1:7" ht="9" customHeight="1">
      <c r="A220" s="48"/>
      <c r="B220" s="16"/>
      <c r="C220" s="16"/>
      <c r="D220" s="16"/>
      <c r="E220" s="16"/>
      <c r="F220" s="16"/>
      <c r="G220" s="49"/>
    </row>
    <row r="221" spans="1:7" ht="16.5" customHeight="1">
      <c r="A221" s="50" t="s">
        <v>86</v>
      </c>
      <c r="B221" s="51"/>
      <c r="C221" s="51"/>
      <c r="D221" s="51"/>
      <c r="E221" s="51"/>
      <c r="F221" s="51"/>
      <c r="G221" s="52"/>
    </row>
    <row r="222" spans="1:7" ht="12" customHeight="1">
      <c r="A222" s="48"/>
      <c r="B222" s="16"/>
      <c r="C222" s="16"/>
      <c r="D222" s="16"/>
      <c r="E222" s="16"/>
      <c r="F222" s="16"/>
      <c r="G222" s="49"/>
    </row>
    <row r="223" spans="1:7" ht="14.25">
      <c r="A223" s="50" t="s">
        <v>74</v>
      </c>
      <c r="B223" s="51"/>
      <c r="C223" s="51"/>
      <c r="D223" s="51"/>
      <c r="E223" s="51"/>
      <c r="F223" s="51"/>
      <c r="G223" s="52"/>
    </row>
    <row r="224" spans="1:7" ht="15" customHeight="1">
      <c r="A224" s="48"/>
      <c r="B224" s="16"/>
      <c r="C224" s="16"/>
      <c r="D224" s="16"/>
      <c r="E224" s="16"/>
      <c r="F224" s="16"/>
      <c r="G224" s="49"/>
    </row>
    <row r="225" spans="1:7" ht="10.5" customHeight="1">
      <c r="A225" s="807" t="s">
        <v>369</v>
      </c>
      <c r="B225" s="808"/>
      <c r="C225" s="808"/>
      <c r="D225" s="808"/>
      <c r="E225" s="808"/>
      <c r="F225" s="808"/>
      <c r="G225" s="809"/>
    </row>
    <row r="226" spans="1:7" ht="14.25">
      <c r="A226" s="807"/>
      <c r="B226" s="808"/>
      <c r="C226" s="808"/>
      <c r="D226" s="808"/>
      <c r="E226" s="808"/>
      <c r="F226" s="808"/>
      <c r="G226" s="809"/>
    </row>
    <row r="227" spans="1:7" ht="12" customHeight="1">
      <c r="A227" s="61"/>
      <c r="B227" s="62"/>
      <c r="C227" s="62"/>
      <c r="D227" s="62"/>
      <c r="E227" s="62"/>
      <c r="F227" s="62"/>
      <c r="G227" s="63"/>
    </row>
    <row r="228" spans="1:7" ht="14.25">
      <c r="A228" s="50" t="s">
        <v>75</v>
      </c>
      <c r="B228" s="51"/>
      <c r="C228" s="51"/>
      <c r="D228" s="16"/>
      <c r="E228" s="16"/>
      <c r="F228" s="16"/>
      <c r="G228" s="49"/>
    </row>
    <row r="229" spans="1:7" ht="15" thickBot="1">
      <c r="A229" s="50"/>
      <c r="B229" s="51"/>
      <c r="C229" s="51"/>
      <c r="D229" s="16"/>
      <c r="E229" s="16"/>
      <c r="F229" s="16"/>
      <c r="G229" s="49"/>
    </row>
    <row r="230" spans="1:7" ht="14.25">
      <c r="A230" s="48"/>
      <c r="B230" s="798" t="s">
        <v>76</v>
      </c>
      <c r="C230" s="800" t="s">
        <v>77</v>
      </c>
      <c r="D230" s="800"/>
      <c r="E230" s="800"/>
      <c r="F230" s="800"/>
      <c r="G230" s="801" t="s">
        <v>78</v>
      </c>
    </row>
    <row r="231" spans="1:7" ht="36">
      <c r="A231" s="48"/>
      <c r="B231" s="799"/>
      <c r="C231" s="46" t="s">
        <v>96</v>
      </c>
      <c r="D231" s="46" t="s">
        <v>97</v>
      </c>
      <c r="E231" s="47" t="s">
        <v>98</v>
      </c>
      <c r="F231" s="46" t="s">
        <v>99</v>
      </c>
      <c r="G231" s="802"/>
    </row>
    <row r="232" spans="1:7" ht="38.25" customHeight="1">
      <c r="A232" s="50"/>
      <c r="B232" s="232" t="s">
        <v>413</v>
      </c>
      <c r="C232" s="40">
        <v>52000</v>
      </c>
      <c r="D232" s="40">
        <v>0</v>
      </c>
      <c r="E232" s="40">
        <v>0</v>
      </c>
      <c r="F232" s="40">
        <v>0</v>
      </c>
      <c r="G232" s="53">
        <f>SUM(C232:F232)</f>
        <v>52000</v>
      </c>
    </row>
    <row r="233" spans="1:7" ht="30.75" customHeight="1" thickBot="1">
      <c r="A233" s="48"/>
      <c r="B233" s="233" t="s">
        <v>476</v>
      </c>
      <c r="C233" s="191">
        <v>25000</v>
      </c>
      <c r="D233" s="191">
        <v>0</v>
      </c>
      <c r="E233" s="191">
        <v>0</v>
      </c>
      <c r="F233" s="191">
        <v>0</v>
      </c>
      <c r="G233" s="192">
        <f>SUM(C233:F233)</f>
        <v>25000</v>
      </c>
    </row>
    <row r="234" spans="1:7" ht="11.25" customHeight="1" thickBot="1">
      <c r="A234" s="54"/>
      <c r="B234" s="140"/>
      <c r="C234" s="140"/>
      <c r="D234" s="140"/>
      <c r="E234" s="140"/>
      <c r="F234" s="140"/>
      <c r="G234" s="66"/>
    </row>
    <row r="235" spans="1:18" s="242" customFormat="1" ht="11.25" customHeight="1">
      <c r="A235" s="16"/>
      <c r="B235" s="16"/>
      <c r="C235" s="16"/>
      <c r="D235" s="16"/>
      <c r="E235" s="16"/>
      <c r="F235" s="16"/>
      <c r="G235" s="16"/>
      <c r="R235"/>
    </row>
    <row r="236" spans="1:7" s="242" customFormat="1" ht="24" customHeight="1">
      <c r="A236" s="16"/>
      <c r="B236" s="16"/>
      <c r="C236" s="16"/>
      <c r="D236" s="16"/>
      <c r="E236" s="16"/>
      <c r="F236" s="16"/>
      <c r="G236" s="16"/>
    </row>
    <row r="237" spans="1:18" ht="39.75" customHeight="1" thickBot="1">
      <c r="A237" s="16"/>
      <c r="B237" s="16"/>
      <c r="C237" s="16"/>
      <c r="D237" s="16"/>
      <c r="E237" s="16"/>
      <c r="F237" s="16"/>
      <c r="G237" s="16"/>
      <c r="R237" s="242"/>
    </row>
    <row r="238" spans="1:7" ht="30" customHeight="1">
      <c r="A238" s="818" t="s">
        <v>453</v>
      </c>
      <c r="B238" s="819"/>
      <c r="C238" s="819"/>
      <c r="D238" s="819"/>
      <c r="E238" s="819"/>
      <c r="F238" s="819"/>
      <c r="G238" s="820"/>
    </row>
    <row r="239" spans="1:7" ht="12" customHeight="1">
      <c r="A239" s="48"/>
      <c r="B239" s="16"/>
      <c r="C239" s="16"/>
      <c r="D239" s="16"/>
      <c r="E239" s="16"/>
      <c r="F239" s="16"/>
      <c r="G239" s="49"/>
    </row>
    <row r="240" spans="1:7" ht="14.25">
      <c r="A240" s="792" t="s">
        <v>87</v>
      </c>
      <c r="B240" s="793"/>
      <c r="C240" s="793"/>
      <c r="D240" s="793"/>
      <c r="E240" s="793"/>
      <c r="F240" s="793"/>
      <c r="G240" s="794"/>
    </row>
    <row r="241" spans="1:7" ht="14.25">
      <c r="A241" s="48"/>
      <c r="B241" s="16"/>
      <c r="C241" s="16"/>
      <c r="D241" s="16"/>
      <c r="E241" s="16"/>
      <c r="F241" s="16"/>
      <c r="G241" s="49"/>
    </row>
    <row r="242" spans="1:7" ht="14.25">
      <c r="A242" s="50" t="s">
        <v>88</v>
      </c>
      <c r="B242" s="51"/>
      <c r="C242" s="51"/>
      <c r="D242" s="51"/>
      <c r="E242" s="51"/>
      <c r="F242" s="51"/>
      <c r="G242" s="52"/>
    </row>
    <row r="243" spans="1:7" ht="14.25">
      <c r="A243" s="48"/>
      <c r="B243" s="16"/>
      <c r="C243" s="16"/>
      <c r="D243" s="16"/>
      <c r="E243" s="16"/>
      <c r="F243" s="16"/>
      <c r="G243" s="49"/>
    </row>
    <row r="244" spans="1:7" ht="15.75" customHeight="1">
      <c r="A244" s="50" t="s">
        <v>262</v>
      </c>
      <c r="B244" s="51"/>
      <c r="C244" s="51"/>
      <c r="D244" s="51"/>
      <c r="E244" s="51"/>
      <c r="F244" s="51"/>
      <c r="G244" s="52"/>
    </row>
    <row r="245" spans="1:7" ht="6" customHeight="1">
      <c r="A245" s="48"/>
      <c r="B245" s="16"/>
      <c r="C245" s="16"/>
      <c r="D245" s="16"/>
      <c r="E245" s="16"/>
      <c r="F245" s="16"/>
      <c r="G245" s="49"/>
    </row>
    <row r="246" spans="1:7" ht="19.5" customHeight="1">
      <c r="A246" s="807" t="s">
        <v>89</v>
      </c>
      <c r="B246" s="808"/>
      <c r="C246" s="808"/>
      <c r="D246" s="808"/>
      <c r="E246" s="808"/>
      <c r="F246" s="808"/>
      <c r="G246" s="809"/>
    </row>
    <row r="247" spans="1:7" ht="14.25" customHeight="1">
      <c r="A247" s="807"/>
      <c r="B247" s="808"/>
      <c r="C247" s="808"/>
      <c r="D247" s="808"/>
      <c r="E247" s="808"/>
      <c r="F247" s="808"/>
      <c r="G247" s="809"/>
    </row>
    <row r="248" spans="1:7" ht="9.75" customHeight="1">
      <c r="A248" s="67"/>
      <c r="B248" s="68"/>
      <c r="C248" s="68"/>
      <c r="D248" s="68"/>
      <c r="E248" s="68"/>
      <c r="F248" s="68"/>
      <c r="G248" s="69"/>
    </row>
    <row r="249" spans="1:7" ht="23.25" customHeight="1">
      <c r="A249" s="50" t="s">
        <v>75</v>
      </c>
      <c r="B249" s="51"/>
      <c r="C249" s="51"/>
      <c r="D249" s="16"/>
      <c r="E249" s="16"/>
      <c r="F249" s="16"/>
      <c r="G249" s="49"/>
    </row>
    <row r="250" spans="1:7" ht="21" customHeight="1" thickBot="1">
      <c r="A250" s="50"/>
      <c r="B250" s="51"/>
      <c r="C250" s="51"/>
      <c r="D250" s="16"/>
      <c r="E250" s="16"/>
      <c r="F250" s="16"/>
      <c r="G250" s="49"/>
    </row>
    <row r="251" spans="1:7" ht="18.75" customHeight="1">
      <c r="A251" s="48"/>
      <c r="B251" s="798" t="s">
        <v>76</v>
      </c>
      <c r="C251" s="800" t="s">
        <v>77</v>
      </c>
      <c r="D251" s="800"/>
      <c r="E251" s="800"/>
      <c r="F251" s="800"/>
      <c r="G251" s="801" t="s">
        <v>78</v>
      </c>
    </row>
    <row r="252" spans="1:7" ht="49.5" customHeight="1">
      <c r="A252" s="48"/>
      <c r="B252" s="799"/>
      <c r="C252" s="46" t="s">
        <v>96</v>
      </c>
      <c r="D252" s="46" t="s">
        <v>97</v>
      </c>
      <c r="E252" s="47" t="s">
        <v>98</v>
      </c>
      <c r="F252" s="46" t="s">
        <v>99</v>
      </c>
      <c r="G252" s="802"/>
    </row>
    <row r="253" spans="1:7" ht="27" customHeight="1">
      <c r="A253" s="50"/>
      <c r="B253" s="232" t="s">
        <v>413</v>
      </c>
      <c r="C253" s="40">
        <v>80000</v>
      </c>
      <c r="D253" s="40">
        <v>0</v>
      </c>
      <c r="E253" s="40">
        <v>0</v>
      </c>
      <c r="F253" s="40">
        <v>0</v>
      </c>
      <c r="G253" s="53">
        <f>SUM(C253:F253)</f>
        <v>80000</v>
      </c>
    </row>
    <row r="254" spans="1:7" ht="31.5" customHeight="1" thickBot="1">
      <c r="A254" s="48"/>
      <c r="B254" s="233" t="s">
        <v>476</v>
      </c>
      <c r="C254" s="191">
        <v>60000</v>
      </c>
      <c r="D254" s="191">
        <v>0</v>
      </c>
      <c r="E254" s="191">
        <v>0</v>
      </c>
      <c r="F254" s="191">
        <v>0</v>
      </c>
      <c r="G254" s="192">
        <f>SUM(C254:F254)</f>
        <v>60000</v>
      </c>
    </row>
    <row r="255" spans="1:7" ht="15" thickBot="1">
      <c r="A255" s="54"/>
      <c r="B255" s="55"/>
      <c r="C255" s="56"/>
      <c r="D255" s="56"/>
      <c r="E255" s="56"/>
      <c r="F255" s="56"/>
      <c r="G255" s="57"/>
    </row>
    <row r="256" spans="1:7" ht="21" customHeight="1" thickBot="1">
      <c r="A256" s="16"/>
      <c r="B256" s="41"/>
      <c r="C256" s="42"/>
      <c r="D256" s="42"/>
      <c r="E256" s="42"/>
      <c r="F256" s="42"/>
      <c r="G256" s="43"/>
    </row>
    <row r="257" spans="1:7" ht="27" customHeight="1">
      <c r="A257" s="815" t="s">
        <v>397</v>
      </c>
      <c r="B257" s="816"/>
      <c r="C257" s="816"/>
      <c r="D257" s="816"/>
      <c r="E257" s="816"/>
      <c r="F257" s="816"/>
      <c r="G257" s="817"/>
    </row>
    <row r="258" spans="1:7" ht="9" customHeight="1">
      <c r="A258" s="48"/>
      <c r="B258" s="16"/>
      <c r="C258" s="16"/>
      <c r="D258" s="16"/>
      <c r="E258" s="16"/>
      <c r="F258" s="16"/>
      <c r="G258" s="49"/>
    </row>
    <row r="259" spans="1:7" ht="20.25" customHeight="1">
      <c r="A259" s="792" t="s">
        <v>80</v>
      </c>
      <c r="B259" s="793"/>
      <c r="C259" s="793"/>
      <c r="D259" s="793"/>
      <c r="E259" s="793"/>
      <c r="F259" s="793"/>
      <c r="G259" s="794"/>
    </row>
    <row r="260" spans="1:7" ht="14.25">
      <c r="A260" s="48"/>
      <c r="B260" s="16"/>
      <c r="C260" s="16"/>
      <c r="D260" s="16"/>
      <c r="E260" s="16"/>
      <c r="F260" s="16"/>
      <c r="G260" s="49"/>
    </row>
    <row r="261" spans="1:7" ht="27.75" customHeight="1">
      <c r="A261" s="50" t="s">
        <v>73</v>
      </c>
      <c r="B261" s="51"/>
      <c r="C261" s="51"/>
      <c r="D261" s="51"/>
      <c r="E261" s="51"/>
      <c r="F261" s="51"/>
      <c r="G261" s="52"/>
    </row>
    <row r="262" spans="1:7" ht="8.25" customHeight="1">
      <c r="A262" s="48"/>
      <c r="B262" s="16"/>
      <c r="C262" s="16"/>
      <c r="D262" s="16"/>
      <c r="E262" s="16"/>
      <c r="F262" s="16"/>
      <c r="G262" s="49"/>
    </row>
    <row r="263" spans="1:7" ht="18.75" customHeight="1">
      <c r="A263" s="50" t="s">
        <v>262</v>
      </c>
      <c r="B263" s="51"/>
      <c r="C263" s="51"/>
      <c r="D263" s="51"/>
      <c r="E263" s="51"/>
      <c r="F263" s="51"/>
      <c r="G263" s="52"/>
    </row>
    <row r="264" spans="1:7" ht="15.75" customHeight="1">
      <c r="A264" s="807" t="s">
        <v>377</v>
      </c>
      <c r="B264" s="808"/>
      <c r="C264" s="808"/>
      <c r="D264" s="808"/>
      <c r="E264" s="808"/>
      <c r="F264" s="808"/>
      <c r="G264" s="809"/>
    </row>
    <row r="265" spans="1:7" ht="14.25">
      <c r="A265" s="807"/>
      <c r="B265" s="808"/>
      <c r="C265" s="808"/>
      <c r="D265" s="808"/>
      <c r="E265" s="808"/>
      <c r="F265" s="808"/>
      <c r="G265" s="809"/>
    </row>
    <row r="266" spans="1:7" ht="14.25">
      <c r="A266" s="61"/>
      <c r="B266" s="62"/>
      <c r="C266" s="62"/>
      <c r="D266" s="62"/>
      <c r="E266" s="62"/>
      <c r="F266" s="62"/>
      <c r="G266" s="63"/>
    </row>
    <row r="267" spans="1:7" ht="15" customHeight="1">
      <c r="A267" s="50" t="s">
        <v>75</v>
      </c>
      <c r="B267" s="51"/>
      <c r="C267" s="51"/>
      <c r="D267" s="16"/>
      <c r="E267" s="16"/>
      <c r="F267" s="16"/>
      <c r="G267" s="49"/>
    </row>
    <row r="268" spans="1:7" ht="15" thickBot="1">
      <c r="A268" s="48"/>
      <c r="B268" s="16"/>
      <c r="C268" s="16"/>
      <c r="D268" s="16"/>
      <c r="E268" s="16"/>
      <c r="F268" s="16"/>
      <c r="G268" s="49"/>
    </row>
    <row r="269" spans="1:7" ht="14.25">
      <c r="A269" s="48"/>
      <c r="B269" s="798" t="s">
        <v>76</v>
      </c>
      <c r="C269" s="800" t="s">
        <v>77</v>
      </c>
      <c r="D269" s="800"/>
      <c r="E269" s="800"/>
      <c r="F269" s="800"/>
      <c r="G269" s="801" t="s">
        <v>78</v>
      </c>
    </row>
    <row r="270" spans="1:7" ht="51.75" customHeight="1">
      <c r="A270" s="48"/>
      <c r="B270" s="799"/>
      <c r="C270" s="46" t="s">
        <v>96</v>
      </c>
      <c r="D270" s="46" t="s">
        <v>97</v>
      </c>
      <c r="E270" s="47" t="s">
        <v>98</v>
      </c>
      <c r="F270" s="46" t="s">
        <v>99</v>
      </c>
      <c r="G270" s="802"/>
    </row>
    <row r="271" spans="1:7" ht="26.25" customHeight="1">
      <c r="A271" s="50"/>
      <c r="B271" s="232" t="s">
        <v>413</v>
      </c>
      <c r="C271" s="40">
        <v>0</v>
      </c>
      <c r="D271" s="40">
        <v>57100</v>
      </c>
      <c r="E271" s="40">
        <v>0</v>
      </c>
      <c r="F271" s="40">
        <v>0</v>
      </c>
      <c r="G271" s="53">
        <f>SUM(C271:F271)</f>
        <v>57100</v>
      </c>
    </row>
    <row r="272" spans="1:7" ht="29.25" customHeight="1" thickBot="1">
      <c r="A272" s="234"/>
      <c r="B272" s="233" t="s">
        <v>476</v>
      </c>
      <c r="C272" s="191">
        <v>0</v>
      </c>
      <c r="D272" s="191">
        <v>13950</v>
      </c>
      <c r="E272" s="191">
        <v>0</v>
      </c>
      <c r="F272" s="191">
        <v>0</v>
      </c>
      <c r="G272" s="192">
        <f>SUM(C272:F272)</f>
        <v>13950</v>
      </c>
    </row>
    <row r="273" spans="1:7" ht="15" thickBot="1">
      <c r="A273" s="54"/>
      <c r="B273" s="55"/>
      <c r="C273" s="56"/>
      <c r="D273" s="56"/>
      <c r="E273" s="56"/>
      <c r="F273" s="56"/>
      <c r="G273" s="57"/>
    </row>
    <row r="274" spans="1:7" ht="14.25">
      <c r="A274" s="16"/>
      <c r="B274" s="41"/>
      <c r="C274" s="42"/>
      <c r="D274" s="42"/>
      <c r="E274" s="42"/>
      <c r="F274" s="42"/>
      <c r="G274" s="43"/>
    </row>
    <row r="275" spans="2:7" ht="35.25" customHeight="1" thickBot="1">
      <c r="B275" s="41"/>
      <c r="C275" s="42"/>
      <c r="D275" s="42"/>
      <c r="E275" s="42"/>
      <c r="F275" s="42"/>
      <c r="G275" s="43"/>
    </row>
    <row r="276" spans="1:7" ht="33.75" customHeight="1">
      <c r="A276" s="812" t="s">
        <v>398</v>
      </c>
      <c r="B276" s="813"/>
      <c r="C276" s="813"/>
      <c r="D276" s="813"/>
      <c r="E276" s="813"/>
      <c r="F276" s="813"/>
      <c r="G276" s="814"/>
    </row>
    <row r="277" spans="1:18" s="231" customFormat="1" ht="2.25" customHeight="1">
      <c r="A277" s="48"/>
      <c r="B277" s="16"/>
      <c r="C277" s="16"/>
      <c r="D277" s="16"/>
      <c r="E277" s="16"/>
      <c r="F277" s="16"/>
      <c r="G277" s="49"/>
      <c r="R277"/>
    </row>
    <row r="278" spans="1:18" s="16" customFormat="1" ht="24.75" customHeight="1">
      <c r="A278" s="792" t="s">
        <v>90</v>
      </c>
      <c r="B278" s="793"/>
      <c r="C278" s="793"/>
      <c r="D278" s="793"/>
      <c r="E278" s="793"/>
      <c r="F278" s="793"/>
      <c r="G278" s="794"/>
      <c r="R278" s="231"/>
    </row>
    <row r="279" spans="1:18" ht="12.75" customHeight="1">
      <c r="A279" s="48"/>
      <c r="B279" s="16"/>
      <c r="C279" s="16"/>
      <c r="D279" s="16"/>
      <c r="E279" s="16"/>
      <c r="F279" s="16"/>
      <c r="G279" s="49"/>
      <c r="R279" s="16"/>
    </row>
    <row r="280" spans="1:7" ht="21" customHeight="1">
      <c r="A280" s="50" t="s">
        <v>88</v>
      </c>
      <c r="B280" s="51"/>
      <c r="C280" s="51"/>
      <c r="D280" s="51"/>
      <c r="E280" s="51"/>
      <c r="F280" s="51"/>
      <c r="G280" s="52"/>
    </row>
    <row r="281" spans="1:7" ht="9.75" customHeight="1">
      <c r="A281" s="48"/>
      <c r="B281" s="16"/>
      <c r="C281" s="16"/>
      <c r="D281" s="16"/>
      <c r="E281" s="16"/>
      <c r="F281" s="16"/>
      <c r="G281" s="49"/>
    </row>
    <row r="282" spans="1:7" ht="19.5" customHeight="1">
      <c r="A282" s="50" t="s">
        <v>74</v>
      </c>
      <c r="B282" s="51"/>
      <c r="C282" s="51"/>
      <c r="D282" s="51"/>
      <c r="E282" s="51"/>
      <c r="F282" s="51"/>
      <c r="G282" s="52"/>
    </row>
    <row r="283" spans="1:7" ht="14.25">
      <c r="A283" s="807" t="s">
        <v>370</v>
      </c>
      <c r="B283" s="808"/>
      <c r="C283" s="808"/>
      <c r="D283" s="808"/>
      <c r="E283" s="808"/>
      <c r="F283" s="808"/>
      <c r="G283" s="809"/>
    </row>
    <row r="284" spans="1:7" ht="12.75" customHeight="1">
      <c r="A284" s="807"/>
      <c r="B284" s="808"/>
      <c r="C284" s="808"/>
      <c r="D284" s="808"/>
      <c r="E284" s="808"/>
      <c r="F284" s="808"/>
      <c r="G284" s="809"/>
    </row>
    <row r="285" spans="1:7" ht="14.25">
      <c r="A285" s="61"/>
      <c r="B285" s="62"/>
      <c r="C285" s="62"/>
      <c r="D285" s="62"/>
      <c r="E285" s="62"/>
      <c r="F285" s="62"/>
      <c r="G285" s="63"/>
    </row>
    <row r="286" spans="1:7" ht="14.25">
      <c r="A286" s="807" t="s">
        <v>75</v>
      </c>
      <c r="B286" s="808"/>
      <c r="C286" s="808"/>
      <c r="D286" s="808"/>
      <c r="E286" s="808"/>
      <c r="F286" s="808"/>
      <c r="G286" s="809"/>
    </row>
    <row r="287" spans="1:7" ht="15" customHeight="1" thickBot="1">
      <c r="A287" s="67"/>
      <c r="B287" s="68"/>
      <c r="C287" s="68"/>
      <c r="D287" s="68"/>
      <c r="E287" s="68"/>
      <c r="F287" s="68"/>
      <c r="G287" s="69"/>
    </row>
    <row r="288" spans="1:7" ht="14.25">
      <c r="A288" s="48"/>
      <c r="B288" s="798" t="s">
        <v>76</v>
      </c>
      <c r="C288" s="800" t="s">
        <v>77</v>
      </c>
      <c r="D288" s="800"/>
      <c r="E288" s="800"/>
      <c r="F288" s="800"/>
      <c r="G288" s="801" t="s">
        <v>78</v>
      </c>
    </row>
    <row r="289" spans="1:7" ht="36">
      <c r="A289" s="48"/>
      <c r="B289" s="799"/>
      <c r="C289" s="46" t="s">
        <v>96</v>
      </c>
      <c r="D289" s="46" t="s">
        <v>97</v>
      </c>
      <c r="E289" s="47" t="s">
        <v>98</v>
      </c>
      <c r="F289" s="46" t="s">
        <v>99</v>
      </c>
      <c r="G289" s="802"/>
    </row>
    <row r="290" spans="1:7" ht="25.5" customHeight="1">
      <c r="A290" s="50"/>
      <c r="B290" s="232" t="s">
        <v>413</v>
      </c>
      <c r="C290" s="40">
        <v>3500</v>
      </c>
      <c r="D290" s="40">
        <v>0</v>
      </c>
      <c r="E290" s="40">
        <v>0</v>
      </c>
      <c r="F290" s="40">
        <v>0</v>
      </c>
      <c r="G290" s="53">
        <f>SUM(C290:F290)</f>
        <v>3500</v>
      </c>
    </row>
    <row r="291" spans="1:7" ht="33" customHeight="1" thickBot="1">
      <c r="A291" s="54"/>
      <c r="B291" s="233" t="s">
        <v>476</v>
      </c>
      <c r="C291" s="191">
        <v>0</v>
      </c>
      <c r="D291" s="191">
        <v>0</v>
      </c>
      <c r="E291" s="191">
        <v>0</v>
      </c>
      <c r="F291" s="191">
        <v>0</v>
      </c>
      <c r="G291" s="192">
        <f>SUM(C291:F291)</f>
        <v>0</v>
      </c>
    </row>
    <row r="292" spans="1:7" ht="14.25">
      <c r="A292" s="142"/>
      <c r="B292" s="143"/>
      <c r="C292" s="144"/>
      <c r="D292" s="144"/>
      <c r="E292" s="144"/>
      <c r="F292" s="144"/>
      <c r="G292" s="145"/>
    </row>
    <row r="293" spans="1:7" ht="14.25">
      <c r="A293" s="16"/>
      <c r="B293" s="41"/>
      <c r="C293" s="42"/>
      <c r="D293" s="42"/>
      <c r="E293" s="42"/>
      <c r="F293" s="42"/>
      <c r="G293" s="43"/>
    </row>
    <row r="294" spans="1:7" ht="14.25">
      <c r="A294" s="16"/>
      <c r="B294" s="139"/>
      <c r="C294" s="42"/>
      <c r="D294" s="42"/>
      <c r="E294" s="42"/>
      <c r="F294" s="42"/>
      <c r="G294" s="43"/>
    </row>
    <row r="295" spans="1:7" ht="28.5" customHeight="1" thickBot="1">
      <c r="A295" s="140"/>
      <c r="B295" s="140"/>
      <c r="C295" s="140"/>
      <c r="D295" s="140"/>
      <c r="E295" s="140"/>
      <c r="F295" s="140"/>
      <c r="G295" s="140"/>
    </row>
    <row r="296" spans="1:7" ht="31.5" customHeight="1">
      <c r="A296" s="804" t="s">
        <v>454</v>
      </c>
      <c r="B296" s="837"/>
      <c r="C296" s="837"/>
      <c r="D296" s="837"/>
      <c r="E296" s="837"/>
      <c r="F296" s="837"/>
      <c r="G296" s="838"/>
    </row>
    <row r="297" spans="1:18" s="223" customFormat="1" ht="14.25">
      <c r="A297" s="148"/>
      <c r="B297" s="149"/>
      <c r="C297" s="149"/>
      <c r="D297" s="149"/>
      <c r="E297" s="149"/>
      <c r="F297" s="149"/>
      <c r="G297" s="150"/>
      <c r="R297"/>
    </row>
    <row r="298" spans="1:18" s="231" customFormat="1" ht="14.25">
      <c r="A298" s="792" t="s">
        <v>80</v>
      </c>
      <c r="B298" s="793"/>
      <c r="C298" s="793"/>
      <c r="D298" s="793"/>
      <c r="E298" s="793"/>
      <c r="F298" s="793"/>
      <c r="G298" s="794"/>
      <c r="R298" s="223"/>
    </row>
    <row r="299" spans="1:7" s="231" customFormat="1" ht="14.25">
      <c r="A299" s="48"/>
      <c r="B299" s="16"/>
      <c r="C299" s="16"/>
      <c r="D299" s="16"/>
      <c r="E299" s="16"/>
      <c r="F299" s="16"/>
      <c r="G299" s="49"/>
    </row>
    <row r="300" spans="1:7" s="231" customFormat="1" ht="14.25">
      <c r="A300" s="50" t="s">
        <v>91</v>
      </c>
      <c r="B300" s="51"/>
      <c r="C300" s="51"/>
      <c r="D300" s="51"/>
      <c r="E300" s="51"/>
      <c r="F300" s="51"/>
      <c r="G300" s="52"/>
    </row>
    <row r="301" spans="1:7" s="231" customFormat="1" ht="14.25">
      <c r="A301" s="50" t="s">
        <v>262</v>
      </c>
      <c r="B301" s="51"/>
      <c r="C301" s="51"/>
      <c r="D301" s="51"/>
      <c r="E301" s="51"/>
      <c r="F301" s="51"/>
      <c r="G301" s="52"/>
    </row>
    <row r="302" spans="1:18" s="16" customFormat="1" ht="14.25">
      <c r="A302" s="807" t="s">
        <v>339</v>
      </c>
      <c r="B302" s="808"/>
      <c r="C302" s="808"/>
      <c r="D302" s="808"/>
      <c r="E302" s="808"/>
      <c r="F302" s="808"/>
      <c r="G302" s="809"/>
      <c r="R302" s="231"/>
    </row>
    <row r="303" spans="1:18" ht="14.25">
      <c r="A303" s="807"/>
      <c r="B303" s="808"/>
      <c r="C303" s="808"/>
      <c r="D303" s="808"/>
      <c r="E303" s="808"/>
      <c r="F303" s="808"/>
      <c r="G303" s="809"/>
      <c r="R303" s="16"/>
    </row>
    <row r="304" spans="1:7" ht="21" customHeight="1">
      <c r="A304" s="67"/>
      <c r="B304" s="68"/>
      <c r="C304" s="68"/>
      <c r="D304" s="68"/>
      <c r="E304" s="68"/>
      <c r="F304" s="68"/>
      <c r="G304" s="69"/>
    </row>
    <row r="305" spans="1:7" ht="16.5" customHeight="1">
      <c r="A305" s="50" t="s">
        <v>75</v>
      </c>
      <c r="B305" s="51"/>
      <c r="C305" s="51"/>
      <c r="D305" s="16"/>
      <c r="E305" s="16"/>
      <c r="F305" s="16"/>
      <c r="G305" s="49"/>
    </row>
    <row r="306" spans="1:7" ht="15" customHeight="1" thickBot="1">
      <c r="A306" s="50"/>
      <c r="B306" s="51"/>
      <c r="C306" s="51"/>
      <c r="D306" s="16"/>
      <c r="E306" s="16"/>
      <c r="F306" s="16"/>
      <c r="G306" s="49"/>
    </row>
    <row r="307" spans="1:7" ht="14.25">
      <c r="A307" s="48"/>
      <c r="B307" s="798" t="s">
        <v>76</v>
      </c>
      <c r="C307" s="800" t="s">
        <v>77</v>
      </c>
      <c r="D307" s="800"/>
      <c r="E307" s="800"/>
      <c r="F307" s="800"/>
      <c r="G307" s="801" t="s">
        <v>78</v>
      </c>
    </row>
    <row r="308" spans="1:7" ht="36">
      <c r="A308" s="48"/>
      <c r="B308" s="799"/>
      <c r="C308" s="46" t="s">
        <v>96</v>
      </c>
      <c r="D308" s="46" t="s">
        <v>97</v>
      </c>
      <c r="E308" s="47" t="s">
        <v>405</v>
      </c>
      <c r="F308" s="46" t="s">
        <v>332</v>
      </c>
      <c r="G308" s="802"/>
    </row>
    <row r="309" spans="1:17" ht="30" customHeight="1">
      <c r="A309" s="50"/>
      <c r="B309" s="232" t="s">
        <v>413</v>
      </c>
      <c r="C309" s="40">
        <v>77450</v>
      </c>
      <c r="D309" s="40">
        <v>102550</v>
      </c>
      <c r="E309" s="40">
        <v>0</v>
      </c>
      <c r="F309" s="40">
        <v>0</v>
      </c>
      <c r="G309" s="53">
        <f>SUM(C309:F309)</f>
        <v>180000</v>
      </c>
      <c r="H309" s="666"/>
      <c r="I309" s="674"/>
      <c r="J309" s="674"/>
      <c r="K309" s="674"/>
      <c r="L309" s="674"/>
      <c r="M309" s="674"/>
      <c r="N309" s="674"/>
      <c r="O309" s="674"/>
      <c r="P309" s="674"/>
      <c r="Q309" s="674"/>
    </row>
    <row r="310" spans="1:7" ht="32.25" customHeight="1" thickBot="1">
      <c r="A310" s="48"/>
      <c r="B310" s="233" t="s">
        <v>476</v>
      </c>
      <c r="C310" s="191">
        <v>60000</v>
      </c>
      <c r="D310" s="191">
        <v>70000</v>
      </c>
      <c r="E310" s="191">
        <v>0</v>
      </c>
      <c r="F310" s="191"/>
      <c r="G310" s="192">
        <f>SUM(C310:F310)</f>
        <v>130000</v>
      </c>
    </row>
    <row r="311" spans="1:7" ht="15" thickBot="1">
      <c r="A311" s="54"/>
      <c r="B311" s="146"/>
      <c r="C311" s="56"/>
      <c r="D311" s="56"/>
      <c r="E311" s="56"/>
      <c r="F311" s="56"/>
      <c r="G311" s="57"/>
    </row>
    <row r="312" spans="1:7" ht="14.25">
      <c r="A312" s="16"/>
      <c r="B312" s="139"/>
      <c r="C312" s="42"/>
      <c r="D312" s="42"/>
      <c r="E312" s="42"/>
      <c r="F312" s="42"/>
      <c r="G312" s="43"/>
    </row>
    <row r="313" spans="1:7" s="242" customFormat="1" ht="14.25">
      <c r="A313" s="16"/>
      <c r="B313" s="139"/>
      <c r="C313" s="42"/>
      <c r="D313" s="42"/>
      <c r="E313" s="42"/>
      <c r="F313" s="42"/>
      <c r="G313" s="43"/>
    </row>
    <row r="314" spans="1:7" ht="15" thickBot="1">
      <c r="A314" s="140"/>
      <c r="B314" s="55"/>
      <c r="C314" s="56"/>
      <c r="D314" s="56"/>
      <c r="E314" s="56"/>
      <c r="F314" s="56"/>
      <c r="G314" s="141"/>
    </row>
    <row r="315" spans="1:7" ht="29.25" customHeight="1">
      <c r="A315" s="804" t="s">
        <v>455</v>
      </c>
      <c r="B315" s="805"/>
      <c r="C315" s="805"/>
      <c r="D315" s="805"/>
      <c r="E315" s="805"/>
      <c r="F315" s="805"/>
      <c r="G315" s="806"/>
    </row>
    <row r="316" spans="1:7" ht="6.75" customHeight="1">
      <c r="A316" s="48"/>
      <c r="B316" s="41"/>
      <c r="C316" s="42"/>
      <c r="D316" s="42"/>
      <c r="E316" s="42"/>
      <c r="F316" s="42"/>
      <c r="G316" s="70"/>
    </row>
    <row r="317" spans="1:7" ht="14.25">
      <c r="A317" s="792" t="s">
        <v>83</v>
      </c>
      <c r="B317" s="793"/>
      <c r="C317" s="793"/>
      <c r="D317" s="793"/>
      <c r="E317" s="793"/>
      <c r="F317" s="793"/>
      <c r="G317" s="794"/>
    </row>
    <row r="318" spans="1:7" ht="4.5" customHeight="1">
      <c r="A318" s="48"/>
      <c r="B318" s="41"/>
      <c r="C318" s="42"/>
      <c r="D318" s="42"/>
      <c r="E318" s="42"/>
      <c r="F318" s="42"/>
      <c r="G318" s="70"/>
    </row>
    <row r="319" spans="1:7" ht="15" customHeight="1">
      <c r="A319" s="50" t="s">
        <v>91</v>
      </c>
      <c r="B319" s="51"/>
      <c r="C319" s="51"/>
      <c r="D319" s="51"/>
      <c r="E319" s="51"/>
      <c r="F319" s="51"/>
      <c r="G319" s="52"/>
    </row>
    <row r="320" spans="1:7" ht="14.25">
      <c r="A320" s="50" t="s">
        <v>74</v>
      </c>
      <c r="B320" s="51"/>
      <c r="C320" s="51"/>
      <c r="D320" s="51"/>
      <c r="E320" s="51"/>
      <c r="F320" s="51"/>
      <c r="G320" s="52"/>
    </row>
    <row r="321" spans="1:7" ht="28.5" customHeight="1">
      <c r="A321" s="807" t="s">
        <v>371</v>
      </c>
      <c r="B321" s="808"/>
      <c r="C321" s="808"/>
      <c r="D321" s="808"/>
      <c r="E321" s="808"/>
      <c r="F321" s="808"/>
      <c r="G321" s="809"/>
    </row>
    <row r="322" spans="1:7" ht="14.25">
      <c r="A322" s="807"/>
      <c r="B322" s="808"/>
      <c r="C322" s="808"/>
      <c r="D322" s="808"/>
      <c r="E322" s="808"/>
      <c r="F322" s="808"/>
      <c r="G322" s="809"/>
    </row>
    <row r="323" spans="1:7" ht="9" customHeight="1">
      <c r="A323" s="61"/>
      <c r="B323" s="62"/>
      <c r="C323" s="62"/>
      <c r="D323" s="62"/>
      <c r="E323" s="62"/>
      <c r="F323" s="62"/>
      <c r="G323" s="63"/>
    </row>
    <row r="324" spans="1:7" ht="14.25">
      <c r="A324" s="50" t="s">
        <v>75</v>
      </c>
      <c r="B324" s="51"/>
      <c r="C324" s="51"/>
      <c r="D324" s="16"/>
      <c r="E324" s="16"/>
      <c r="F324" s="16"/>
      <c r="G324" s="49"/>
    </row>
    <row r="325" spans="1:7" ht="15" thickBot="1">
      <c r="A325" s="50"/>
      <c r="B325" s="51"/>
      <c r="C325" s="51"/>
      <c r="D325" s="16"/>
      <c r="E325" s="16"/>
      <c r="F325" s="16"/>
      <c r="G325" s="49"/>
    </row>
    <row r="326" spans="1:7" ht="12.75" customHeight="1">
      <c r="A326" s="48"/>
      <c r="B326" s="798" t="s">
        <v>76</v>
      </c>
      <c r="C326" s="800" t="s">
        <v>77</v>
      </c>
      <c r="D326" s="800"/>
      <c r="E326" s="800"/>
      <c r="F326" s="800"/>
      <c r="G326" s="801" t="s">
        <v>78</v>
      </c>
    </row>
    <row r="327" spans="1:7" ht="36">
      <c r="A327" s="48"/>
      <c r="B327" s="799"/>
      <c r="C327" s="46" t="s">
        <v>96</v>
      </c>
      <c r="D327" s="46" t="s">
        <v>97</v>
      </c>
      <c r="E327" s="47" t="s">
        <v>98</v>
      </c>
      <c r="F327" s="46" t="s">
        <v>99</v>
      </c>
      <c r="G327" s="802"/>
    </row>
    <row r="328" spans="1:7" ht="27.75" customHeight="1">
      <c r="A328" s="50"/>
      <c r="B328" s="232" t="s">
        <v>413</v>
      </c>
      <c r="C328" s="40">
        <v>52000</v>
      </c>
      <c r="D328" s="40">
        <v>0</v>
      </c>
      <c r="E328" s="40">
        <v>0</v>
      </c>
      <c r="F328" s="40">
        <v>0</v>
      </c>
      <c r="G328" s="53">
        <f>SUM(C328:F328)</f>
        <v>52000</v>
      </c>
    </row>
    <row r="329" spans="1:7" ht="34.5" customHeight="1" thickBot="1">
      <c r="A329" s="48"/>
      <c r="B329" s="233" t="s">
        <v>476</v>
      </c>
      <c r="C329" s="191">
        <v>50000</v>
      </c>
      <c r="D329" s="191">
        <v>0</v>
      </c>
      <c r="E329" s="191">
        <v>60000</v>
      </c>
      <c r="F329" s="191">
        <v>0</v>
      </c>
      <c r="G329" s="192">
        <f>SUM(C329:F329)</f>
        <v>110000</v>
      </c>
    </row>
    <row r="330" spans="1:7" ht="10.5" customHeight="1" thickBot="1">
      <c r="A330" s="54"/>
      <c r="B330" s="55"/>
      <c r="C330" s="56"/>
      <c r="D330" s="56"/>
      <c r="E330" s="56"/>
      <c r="F330" s="56"/>
      <c r="G330" s="57"/>
    </row>
    <row r="331" spans="1:18" s="242" customFormat="1" ht="11.25" customHeight="1" thickBot="1">
      <c r="A331" s="16"/>
      <c r="B331" s="41"/>
      <c r="C331" s="42"/>
      <c r="D331" s="42"/>
      <c r="E331" s="42"/>
      <c r="F331" s="42"/>
      <c r="G331" s="43"/>
      <c r="R331"/>
    </row>
    <row r="332" spans="1:7" ht="15.75" customHeight="1">
      <c r="A332" s="804" t="s">
        <v>456</v>
      </c>
      <c r="B332" s="805"/>
      <c r="C332" s="805"/>
      <c r="D332" s="805"/>
      <c r="E332" s="805"/>
      <c r="F332" s="805"/>
      <c r="G332" s="806"/>
    </row>
    <row r="333" spans="1:7" ht="5.25" customHeight="1">
      <c r="A333" s="48"/>
      <c r="B333" s="41"/>
      <c r="C333" s="42"/>
      <c r="D333" s="42"/>
      <c r="E333" s="42"/>
      <c r="F333" s="42"/>
      <c r="G333" s="70"/>
    </row>
    <row r="334" spans="1:7" ht="21" customHeight="1">
      <c r="A334" s="792" t="s">
        <v>85</v>
      </c>
      <c r="B334" s="793"/>
      <c r="C334" s="793"/>
      <c r="D334" s="793"/>
      <c r="E334" s="793"/>
      <c r="F334" s="793"/>
      <c r="G334" s="794"/>
    </row>
    <row r="335" spans="1:7" ht="9" customHeight="1">
      <c r="A335" s="48"/>
      <c r="B335" s="16"/>
      <c r="C335" s="16"/>
      <c r="D335" s="16"/>
      <c r="E335" s="16"/>
      <c r="F335" s="16"/>
      <c r="G335" s="49"/>
    </row>
    <row r="336" spans="1:7" ht="14.25">
      <c r="A336" s="50" t="s">
        <v>91</v>
      </c>
      <c r="B336" s="51"/>
      <c r="C336" s="51"/>
      <c r="D336" s="51"/>
      <c r="E336" s="51"/>
      <c r="F336" s="51"/>
      <c r="G336" s="52"/>
    </row>
    <row r="337" spans="1:7" ht="8.25" customHeight="1">
      <c r="A337" s="48"/>
      <c r="B337" s="16"/>
      <c r="C337" s="16"/>
      <c r="D337" s="16"/>
      <c r="E337" s="16"/>
      <c r="F337" s="16"/>
      <c r="G337" s="49"/>
    </row>
    <row r="338" spans="1:7" ht="20.25" customHeight="1">
      <c r="A338" s="50" t="s">
        <v>74</v>
      </c>
      <c r="B338" s="51"/>
      <c r="C338" s="51"/>
      <c r="D338" s="51"/>
      <c r="E338" s="51"/>
      <c r="F338" s="51"/>
      <c r="G338" s="52"/>
    </row>
    <row r="339" spans="1:7" ht="12.75" customHeight="1">
      <c r="A339" s="48"/>
      <c r="B339" s="16"/>
      <c r="C339" s="16"/>
      <c r="D339" s="16"/>
      <c r="E339" s="16"/>
      <c r="F339" s="16"/>
      <c r="G339" s="49"/>
    </row>
    <row r="340" spans="1:7" ht="14.25">
      <c r="A340" s="807" t="s">
        <v>340</v>
      </c>
      <c r="B340" s="808"/>
      <c r="C340" s="808"/>
      <c r="D340" s="808"/>
      <c r="E340" s="808"/>
      <c r="F340" s="808"/>
      <c r="G340" s="809"/>
    </row>
    <row r="341" spans="1:7" ht="14.25">
      <c r="A341" s="807"/>
      <c r="B341" s="808"/>
      <c r="C341" s="808"/>
      <c r="D341" s="808"/>
      <c r="E341" s="808"/>
      <c r="F341" s="808"/>
      <c r="G341" s="809"/>
    </row>
    <row r="342" spans="1:7" ht="6" customHeight="1">
      <c r="A342" s="61"/>
      <c r="B342" s="62"/>
      <c r="C342" s="62"/>
      <c r="D342" s="62"/>
      <c r="E342" s="62"/>
      <c r="F342" s="62"/>
      <c r="G342" s="63"/>
    </row>
    <row r="343" spans="1:7" ht="14.25">
      <c r="A343" s="50" t="s">
        <v>75</v>
      </c>
      <c r="B343" s="51"/>
      <c r="C343" s="51"/>
      <c r="D343" s="16"/>
      <c r="E343" s="16"/>
      <c r="F343" s="16"/>
      <c r="G343" s="49"/>
    </row>
    <row r="344" spans="1:7" ht="15" thickBot="1">
      <c r="A344" s="50"/>
      <c r="B344" s="51"/>
      <c r="C344" s="51"/>
      <c r="D344" s="16"/>
      <c r="E344" s="16"/>
      <c r="F344" s="16"/>
      <c r="G344" s="49"/>
    </row>
    <row r="345" spans="1:7" ht="14.25">
      <c r="A345" s="48"/>
      <c r="B345" s="798" t="s">
        <v>76</v>
      </c>
      <c r="C345" s="800" t="s">
        <v>77</v>
      </c>
      <c r="D345" s="800"/>
      <c r="E345" s="800"/>
      <c r="F345" s="800"/>
      <c r="G345" s="801" t="s">
        <v>78</v>
      </c>
    </row>
    <row r="346" spans="1:7" ht="51" customHeight="1">
      <c r="A346" s="48"/>
      <c r="B346" s="799"/>
      <c r="C346" s="46" t="s">
        <v>96</v>
      </c>
      <c r="D346" s="46" t="s">
        <v>97</v>
      </c>
      <c r="E346" s="47" t="s">
        <v>98</v>
      </c>
      <c r="F346" s="46" t="s">
        <v>99</v>
      </c>
      <c r="G346" s="802"/>
    </row>
    <row r="347" spans="1:7" ht="26.25" customHeight="1">
      <c r="A347" s="50"/>
      <c r="B347" s="232" t="s">
        <v>413</v>
      </c>
      <c r="C347" s="40">
        <v>22500</v>
      </c>
      <c r="D347" s="40">
        <v>0</v>
      </c>
      <c r="E347" s="40">
        <v>0</v>
      </c>
      <c r="F347" s="40">
        <v>0</v>
      </c>
      <c r="G347" s="53">
        <f>SUM(C347:F347)</f>
        <v>22500</v>
      </c>
    </row>
    <row r="348" spans="1:7" ht="25.5" customHeight="1" thickBot="1">
      <c r="A348" s="48"/>
      <c r="B348" s="233" t="s">
        <v>476</v>
      </c>
      <c r="C348" s="191">
        <v>22500</v>
      </c>
      <c r="D348" s="191">
        <v>0</v>
      </c>
      <c r="E348" s="191">
        <v>0</v>
      </c>
      <c r="F348" s="191">
        <v>0</v>
      </c>
      <c r="G348" s="192">
        <f>SUM(C348:F348)</f>
        <v>22500</v>
      </c>
    </row>
    <row r="349" spans="1:7" ht="15" thickBot="1">
      <c r="A349" s="48"/>
      <c r="B349" s="139"/>
      <c r="C349" s="42"/>
      <c r="D349" s="42"/>
      <c r="E349" s="42"/>
      <c r="F349" s="42"/>
      <c r="G349" s="70"/>
    </row>
    <row r="350" spans="1:7" ht="14.25">
      <c r="A350" s="142"/>
      <c r="B350" s="143"/>
      <c r="C350" s="144"/>
      <c r="D350" s="144"/>
      <c r="E350" s="144"/>
      <c r="F350" s="144"/>
      <c r="G350" s="145"/>
    </row>
    <row r="351" spans="1:10" ht="18.75" customHeight="1">
      <c r="A351" s="811" t="s">
        <v>335</v>
      </c>
      <c r="B351" s="811"/>
      <c r="C351" s="811"/>
      <c r="D351" s="811"/>
      <c r="E351" s="811"/>
      <c r="F351" s="811"/>
      <c r="G351" s="811"/>
      <c r="J351" t="s">
        <v>92</v>
      </c>
    </row>
    <row r="352" spans="1:7" ht="33" customHeight="1">
      <c r="A352" s="810" t="s">
        <v>467</v>
      </c>
      <c r="B352" s="810"/>
      <c r="C352" s="810"/>
      <c r="D352" s="810"/>
      <c r="E352" s="810"/>
      <c r="F352" s="810"/>
      <c r="G352" s="810"/>
    </row>
    <row r="353" spans="1:7" ht="14.25">
      <c r="A353" s="190"/>
      <c r="B353" s="190"/>
      <c r="C353" s="190"/>
      <c r="D353" s="190"/>
      <c r="E353" s="190"/>
      <c r="F353" s="190"/>
      <c r="G353" s="190"/>
    </row>
    <row r="354" spans="1:7" ht="9" customHeight="1">
      <c r="A354" s="190"/>
      <c r="B354" s="190"/>
      <c r="C354" s="190"/>
      <c r="D354" s="190"/>
      <c r="E354" s="190"/>
      <c r="F354" s="190"/>
      <c r="G354" s="190"/>
    </row>
    <row r="356" spans="5:7" ht="14.25">
      <c r="E356" s="839" t="s">
        <v>267</v>
      </c>
      <c r="F356" s="839"/>
      <c r="G356" s="839"/>
    </row>
    <row r="357" spans="5:7" ht="14.25">
      <c r="E357" s="676" t="s">
        <v>268</v>
      </c>
      <c r="F357" s="676"/>
      <c r="G357" s="676"/>
    </row>
    <row r="358" spans="5:7" ht="14.25">
      <c r="E358" s="188"/>
      <c r="F358" s="188"/>
      <c r="G358" s="188"/>
    </row>
    <row r="359" spans="5:7" ht="14.25">
      <c r="E359" s="188"/>
      <c r="F359" s="188"/>
      <c r="G359" s="188"/>
    </row>
    <row r="360" spans="1:7" ht="14.25">
      <c r="A360" s="840"/>
      <c r="B360" s="676"/>
      <c r="C360" s="676"/>
      <c r="D360" s="676"/>
      <c r="E360" s="676"/>
      <c r="F360" s="676"/>
      <c r="G360" s="676"/>
    </row>
    <row r="361" spans="1:7" ht="14.25">
      <c r="A361" s="840"/>
      <c r="B361" s="840"/>
      <c r="C361" s="840"/>
      <c r="D361" s="840"/>
      <c r="E361" s="840"/>
      <c r="F361" s="840"/>
      <c r="G361" s="840"/>
    </row>
  </sheetData>
  <sheetProtection/>
  <mergeCells count="110">
    <mergeCell ref="H193:Q195"/>
    <mergeCell ref="H309:Q309"/>
    <mergeCell ref="H211:Q211"/>
    <mergeCell ref="H173:Q173"/>
    <mergeCell ref="A88:G88"/>
    <mergeCell ref="A90:G90"/>
    <mergeCell ref="A95:G95"/>
    <mergeCell ref="B99:B100"/>
    <mergeCell ref="C99:F99"/>
    <mergeCell ref="G99:G100"/>
    <mergeCell ref="A360:G360"/>
    <mergeCell ref="A361:G361"/>
    <mergeCell ref="A332:G332"/>
    <mergeCell ref="C81:F81"/>
    <mergeCell ref="G81:G82"/>
    <mergeCell ref="E357:G357"/>
    <mergeCell ref="A184:G185"/>
    <mergeCell ref="B188:B189"/>
    <mergeCell ref="C188:F188"/>
    <mergeCell ref="G188:G189"/>
    <mergeCell ref="A70:G70"/>
    <mergeCell ref="A72:G72"/>
    <mergeCell ref="A296:G296"/>
    <mergeCell ref="A167:G167"/>
    <mergeCell ref="E356:G356"/>
    <mergeCell ref="A141:G141"/>
    <mergeCell ref="G135:G136"/>
    <mergeCell ref="A148:G148"/>
    <mergeCell ref="B152:B153"/>
    <mergeCell ref="B171:B172"/>
    <mergeCell ref="A1:E1"/>
    <mergeCell ref="A21:G22"/>
    <mergeCell ref="C135:F135"/>
    <mergeCell ref="A126:G126"/>
    <mergeCell ref="A131:G131"/>
    <mergeCell ref="B135:B136"/>
    <mergeCell ref="C65:F65"/>
    <mergeCell ref="A53:G53"/>
    <mergeCell ref="A55:G55"/>
    <mergeCell ref="A57:G57"/>
    <mergeCell ref="A62:G62"/>
    <mergeCell ref="B65:B66"/>
    <mergeCell ref="A124:G124"/>
    <mergeCell ref="A77:G77"/>
    <mergeCell ref="B81:B82"/>
    <mergeCell ref="A159:G159"/>
    <mergeCell ref="C152:F152"/>
    <mergeCell ref="G65:G66"/>
    <mergeCell ref="G152:G153"/>
    <mergeCell ref="A143:G143"/>
    <mergeCell ref="C171:F171"/>
    <mergeCell ref="G171:G172"/>
    <mergeCell ref="A177:G177"/>
    <mergeCell ref="A179:G179"/>
    <mergeCell ref="A197:G197"/>
    <mergeCell ref="A199:G199"/>
    <mergeCell ref="A204:G205"/>
    <mergeCell ref="B209:B210"/>
    <mergeCell ref="C209:F209"/>
    <mergeCell ref="G209:G210"/>
    <mergeCell ref="A219:G219"/>
    <mergeCell ref="A217:G217"/>
    <mergeCell ref="A225:G226"/>
    <mergeCell ref="B230:B231"/>
    <mergeCell ref="C230:F230"/>
    <mergeCell ref="G230:G231"/>
    <mergeCell ref="A240:G240"/>
    <mergeCell ref="A238:G238"/>
    <mergeCell ref="A246:G247"/>
    <mergeCell ref="B251:B252"/>
    <mergeCell ref="C251:F251"/>
    <mergeCell ref="G251:G252"/>
    <mergeCell ref="A259:G259"/>
    <mergeCell ref="A264:G265"/>
    <mergeCell ref="A257:G257"/>
    <mergeCell ref="B269:B270"/>
    <mergeCell ref="C269:F269"/>
    <mergeCell ref="G269:G270"/>
    <mergeCell ref="A278:G278"/>
    <mergeCell ref="A283:G284"/>
    <mergeCell ref="A286:G286"/>
    <mergeCell ref="A276:G276"/>
    <mergeCell ref="C307:F307"/>
    <mergeCell ref="G307:G308"/>
    <mergeCell ref="A351:G351"/>
    <mergeCell ref="B288:B289"/>
    <mergeCell ref="C288:F288"/>
    <mergeCell ref="G288:G289"/>
    <mergeCell ref="A352:G352"/>
    <mergeCell ref="A317:G317"/>
    <mergeCell ref="A321:G322"/>
    <mergeCell ref="B326:B327"/>
    <mergeCell ref="C326:F326"/>
    <mergeCell ref="G326:G327"/>
    <mergeCell ref="H164:N164"/>
    <mergeCell ref="A315:G315"/>
    <mergeCell ref="G345:G346"/>
    <mergeCell ref="A334:G334"/>
    <mergeCell ref="A340:G341"/>
    <mergeCell ref="B345:B346"/>
    <mergeCell ref="C345:F345"/>
    <mergeCell ref="A298:G298"/>
    <mergeCell ref="A302:G303"/>
    <mergeCell ref="B307:B308"/>
    <mergeCell ref="A104:G104"/>
    <mergeCell ref="A106:G106"/>
    <mergeCell ref="A111:G111"/>
    <mergeCell ref="B115:B116"/>
    <mergeCell ref="C115:F115"/>
    <mergeCell ref="G115:G1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Iljo Benković</dc:creator>
  <cp:keywords/>
  <dc:description/>
  <cp:lastModifiedBy>nikolak</cp:lastModifiedBy>
  <cp:lastPrinted>2019-11-19T09:53:29Z</cp:lastPrinted>
  <dcterms:created xsi:type="dcterms:W3CDTF">2016-09-16T10:15:32Z</dcterms:created>
  <dcterms:modified xsi:type="dcterms:W3CDTF">2019-11-20T08:24:43Z</dcterms:modified>
  <cp:category/>
  <cp:version/>
  <cp:contentType/>
  <cp:contentStatus/>
</cp:coreProperties>
</file>